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77" documentId="13_ncr:1_{F6CB121F-512D-4AA6-A0C1-0FB36C537598}" xr6:coauthVersionLast="47" xr6:coauthVersionMax="47" xr10:uidLastSave="{634F77BA-A229-4193-98A4-D2A376EF3FE3}"/>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<sst xmlns="http://schemas.openxmlformats.org/spreadsheetml/2006/main" count="179024" uniqueCount="39104">
  <si>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</si>
  <si>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</si>
  <si>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</si>
  <si>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</si>
  <si>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</si>
  <si>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</si>
  <si>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</si>
  <si>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</si>
  <si>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</si>
  <si>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</si>
  <si>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</si>
  <si>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</si>
  <si>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</si>
  <si>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</si>
  <si>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</si>
  <si>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</si>
  <si>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</si>
  <si>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</si>
  <si>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</si>
  <si>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</si>
  <si>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</si>
  <si>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</si>
  <si>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</si>
  <si>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</si>
  <si>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</si>
  <si>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</si>
  <si>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</si>
  <si>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</si>
  <si>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</si>
  <si>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</si>
  <si>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</si>
  <si>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</si>
  <si>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</si>
  <si>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</si>
  <si>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</si>
  <si>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</si>
  <si>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</si>
  <si>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</si>
  <si>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</si>
  <si>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</si>
  <si>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</si>
  <si>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</si>
  <si>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</si>
  <si>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</si>
  <si>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</si>
  <si>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</si>
  <si>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</si>
  <si>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</si>
  <si>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</si>
  <si>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</si>
  <si>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</si>
  <si>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</si>
  <si>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</si>
  <si>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</si>
  <si>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</si>
  <si>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</si>
  <si>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</si>
  <si>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</si>
  <si>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</si>
  <si>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</si>
  <si>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</si>
  <si>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</si>
  <si>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</si>
  <si>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</si>
  <si>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</si>
  <si>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</si>
  <si>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</si>
  <si>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</si>
  <si>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</si>
  <si>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</si>
  <si>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</si>
  <si>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</si>
  <si>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</si>
  <si>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</si>
  <si>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</si>
  <si>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</si>
  <si>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</si>
  <si>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</si>
  <si>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</si>
  <si>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</si>
  <si>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</si>
  <si>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</si>
  <si>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</si>
  <si>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</si>
  <si>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</si>
  <si>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</si>
  <si>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</si>
  <si>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</si>
  <si>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</si>
  <si>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</si>
  <si>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</si>
  <si>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</si>
  <si>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</si>
  <si>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</si>
  <si>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</si>
  <si>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</si>
  <si>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</si>
  <si>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</si>
  <si>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</si>
  <si>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</si>
  <si>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</si>
  <si>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</si>
  <si>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</si>
  <si>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</si>
  <si>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</si>
  <si>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</si>
  <si>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</si>
  <si>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</si>
  <si>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</si>
  <si>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</si>
  <si>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</si>
  <si>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</si>
  <si>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</si>
  <si>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</si>
  <si>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</si>
  <si>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</si>
  <si>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</si>
  <si>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</si>
  <si>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</si>
  <si>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</si>
  <si>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</si>
  <si>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</si>
  <si>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</si>
  <si>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</si>
  <si>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</si>
  <si>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</si>
  <si>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</si>
  <si>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</si>
  <si>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</si>
  <si>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</si>
  <si>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</si>
  <si>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</si>
  <si>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</si>
  <si>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</si>
  <si>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</si>
  <si>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</si>
  <si>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</si>
  <si>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</si>
  <si>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</si>
  <si>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</si>
  <si>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</si>
  <si>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</si>
  <si>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</si>
  <si>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</si>
  <si>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</si>
  <si>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</si>
  <si>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</si>
  <si>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</si>
  <si>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</si>
  <si>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</si>
  <si>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</si>
  <si>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</si>
  <si>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</si>
  <si>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</si>
  <si>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</si>
  <si>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</si>
  <si>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</si>
  <si>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</si>
  <si>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</si>
  <si>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</si>
  <si>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</si>
  <si>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</si>
  <si>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</si>
  <si>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</si>
  <si>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</si>
  <si>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</si>
  <si>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</si>
  <si>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</si>
  <si>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</si>
  <si>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</si>
  <si>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</si>
  <si>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</si>
  <si>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</si>
  <si>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</si>
  <si>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</si>
  <si>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</si>
  <si>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</si>
  <si>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</si>
  <si>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</si>
  <si>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</si>
  <si>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</si>
  <si>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</si>
  <si>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</si>
  <si>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</si>
  <si>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</si>
  <si>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</si>
  <si>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</si>
  <si>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</si>
  <si>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</si>
  <si>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</si>
  <si>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</si>
  <si>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</si>
  <si>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</si>
  <si>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</si>
  <si>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</si>
  <si>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</si>
  <si>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</si>
  <si>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</si>
  <si>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</si>
  <si>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</si>
  <si>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</si>
  <si>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</si>
  <si>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</si>
  <si>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</si>
  <si>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</si>
  <si>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</si>
  <si>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</si>
  <si>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</si>
  <si>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</si>
  <si>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</si>
  <si>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</si>
  <si>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</si>
  <si>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</si>
  <si>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</si>
  <si>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</si>
  <si>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</si>
  <si>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</si>
  <si>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</si>
  <si>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</si>
  <si>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</si>
  <si>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</si>
  <si>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</si>
  <si>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</si>
  <si>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</si>
  <si>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</si>
  <si>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</si>
  <si>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</si>
  <si>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</si>
  <si>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</si>
  <si>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</si>
  <si>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</si>
  <si>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</si>
  <si>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</si>
  <si>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</si>
  <si>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</si>
  <si>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</si>
  <si>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</si>
  <si>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</si>
  <si>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</si>
  <si>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</si>
  <si>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</si>
  <si>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</si>
  <si>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</si>
  <si>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</si>
  <si>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</si>
  <si>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</si>
  <si>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</si>
  <si>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</si>
  <si>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</si>
  <si>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</si>
  <si>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</si>
  <si>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</si>
  <si>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</si>
  <si>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</si>
  <si>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</si>
  <si>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</si>
  <si>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</si>
  <si>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</si>
  <si>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</si>
  <si>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</si>
  <si>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</si>
  <si>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</si>
  <si>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</si>
  <si>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</si>
  <si>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</si>
  <si>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</si>
  <si>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</si>
  <si>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</si>
  <si>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</si>
  <si>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</si>
  <si>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</si>
  <si>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</si>
  <si>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</si>
  <si>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</si>
  <si>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</si>
  <si>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</si>
  <si>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</si>
  <si>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</si>
  <si>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</si>
  <si>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</si>
  <si>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</si>
  <si>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</si>
  <si>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</si>
  <si>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</si>
  <si>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</si>
  <si>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</si>
  <si>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</si>
  <si>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</si>
  <si>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</si>
  <si>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</si>
  <si>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</si>
  <si>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</si>
  <si>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</si>
  <si>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</si>
  <si>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</si>
  <si>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</si>
  <si>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</si>
  <si>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</si>
  <si>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</si>
  <si>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</si>
  <si>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</si>
  <si>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</si>
  <si>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</si>
  <si>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</si>
  <si>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</si>
  <si>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</si>
  <si>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</si>
  <si>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</si>
  <si>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</si>
  <si>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</si>
  <si>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</si>
  <si>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</si>
  <si>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</si>
  <si>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</si>
  <si>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</si>
  <si>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</si>
  <si>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</si>
  <si>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</si>
  <si>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</si>
  <si>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</si>
  <si>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</si>
  <si>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</si>
  <si>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</si>
  <si>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</si>
  <si>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</si>
  <si>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</si>
  <si>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</si>
  <si>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</si>
  <si>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</si>
  <si>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</si>
  <si>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</si>
  <si>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</si>
  <si>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</si>
  <si>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</si>
  <si>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</si>
  <si>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</si>
  <si>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</si>
  <si>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</si>
  <si>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</si>
  <si>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</si>
  <si>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</si>
  <si>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</si>
  <si>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</si>
  <si>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</si>
  <si>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</si>
  <si>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</si>
  <si>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</si>
  <si>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</si>
  <si>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</si>
  <si>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</si>
  <si>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</si>
  <si>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</si>
  <si>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</si>
  <si>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</si>
  <si>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</si>
  <si>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</si>
  <si>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</si>
  <si>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</si>
  <si>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</si>
  <si>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</si>
  <si>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</si>
  <si>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</si>
  <si>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</si>
  <si>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</si>
  <si>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</si>
  <si>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</si>
  <si>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</si>
  <si>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</si>
  <si>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</si>
  <si>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</si>
  <si>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</si>
  <si>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</si>
  <si>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</si>
  <si>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</si>
  <si>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</si>
  <si>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</si>
  <si>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</si>
  <si>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</si>
  <si>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</si>
  <si>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</si>
  <si>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</si>
  <si>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</si>
  <si>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</si>
  <si>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</si>
  <si>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</si>
  <si>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</si>
  <si>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</si>
  <si>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</si>
  <si>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</si>
  <si>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</si>
  <si>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</si>
  <si>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</si>
  <si>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</si>
  <si>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</si>
  <si>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</si>
  <si>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</si>
  <si>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</si>
  <si>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</si>
  <si>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</si>
  <si>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</si>
  <si>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</si>
  <si>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</si>
  <si>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</si>
  <si>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</si>
  <si>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</si>
  <si>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</si>
  <si>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</si>
  <si>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</si>
  <si>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</si>
  <si>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</si>
  <si>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</si>
  <si>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</si>
  <si>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</si>
  <si>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</si>
  <si>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</si>
  <si>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</si>
  <si>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</si>
  <si>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</si>
  <si>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</si>
  <si>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</si>
  <si>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</si>
  <si>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</si>
  <si>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</si>
  <si>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</si>
  <si>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</si>
  <si>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</si>
  <si>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</si>
  <si>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</si>
  <si>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</si>
  <si>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</si>
  <si>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</si>
  <si>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</si>
  <si>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</si>
  <si>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</si>
  <si>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</si>
  <si>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</si>
  <si>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</si>
  <si>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</si>
  <si>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</si>
  <si>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</si>
  <si>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</si>
  <si>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</si>
  <si>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</si>
  <si>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</si>
  <si>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</si>
  <si>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</si>
  <si>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</si>
  <si>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</si>
  <si>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</si>
  <si>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</si>
  <si>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</si>
  <si>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</si>
  <si>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</si>
  <si>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</si>
  <si>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</si>
  <si>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</si>
  <si>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</si>
  <si>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</si>
  <si>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</si>
  <si>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</si>
  <si>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</si>
  <si>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</si>
  <si>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</si>
  <si>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</si>
  <si>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</si>
  <si>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</si>
  <si>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</si>
  <si>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</si>
  <si>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</si>
  <si>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</si>
  <si>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</si>
  <si>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</si>
  <si>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</si>
  <si>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</si>
  <si>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</si>
  <si>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</si>
  <si>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</si>
  <si>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</si>
  <si>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</si>
  <si>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</si>
  <si>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</si>
  <si>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</si>
  <si>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</si>
  <si>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</si>
  <si>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</si>
  <si>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</si>
  <si>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</si>
  <si>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</si>
  <si>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</si>
  <si>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</si>
  <si>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</si>
  <si>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</si>
  <si>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</si>
  <si>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</si>
  <si>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</si>
  <si>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</si>
  <si>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</si>
  <si>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</si>
  <si>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</si>
  <si>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</si>
  <si>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</si>
  <si>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</si>
  <si>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</si>
  <si>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</si>
  <si>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</si>
  <si>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</si>
  <si>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</si>
  <si>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</si>
  <si>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</si>
  <si>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</si>
  <si>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</si>
  <si>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</si>
  <si>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</si>
  <si>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</si>
  <si>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</si>
  <si>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</si>
  <si>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</si>
  <si>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</si>
  <si>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</si>
  <si>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</si>
  <si>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</si>
  <si>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</si>
  <si>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</si>
  <si>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</si>
  <si>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</si>
  <si>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</si>
  <si>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</si>
  <si>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</si>
  <si>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</si>
  <si>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</si>
  <si>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</si>
  <si>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</si>
  <si>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</si>
  <si>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</si>
  <si>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</si>
  <si>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</si>
  <si>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</si>
  <si>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</si>
  <si>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</si>
  <si>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</si>
  <si>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</si>
  <si>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</si>
  <si>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</si>
  <si>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</si>
  <si>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</si>
  <si>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</si>
  <si>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</si>
  <si>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</si>
  <si>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</si>
  <si>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</si>
  <si>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</si>
  <si>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</si>
  <si>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</si>
  <si>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</si>
  <si>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</si>
  <si>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</si>
  <si>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</si>
  <si>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</si>
  <si>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</si>
  <si>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</si>
  <si>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</si>
  <si>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</si>
  <si>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</si>
  <si>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</si>
  <si>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</si>
  <si>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</si>
  <si>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</si>
  <si>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</si>
  <si>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</si>
  <si>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</si>
  <si>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</si>
  <si>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</si>
  <si>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</si>
  <si>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</si>
  <si>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</si>
  <si>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</si>
  <si>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</si>
  <si>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</si>
  <si>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</si>
  <si>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</si>
  <si>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</si>
  <si>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</si>
  <si>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</si>
  <si>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</si>
  <si>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</si>
  <si>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</si>
  <si>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</si>
  <si>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</si>
  <si>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</si>
  <si>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</si>
  <si>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</si>
  <si>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</si>
  <si>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</si>
  <si>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</si>
  <si>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</si>
  <si>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</si>
  <si>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</si>
  <si>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</si>
  <si>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</si>
  <si>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</si>
  <si>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</si>
  <si>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</si>
  <si>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</si>
  <si>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</si>
  <si>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</si>
  <si>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</si>
  <si>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</si>
  <si>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</si>
  <si>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</si>
  <si>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</si>
  <si>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</si>
  <si>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</si>
  <si>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</si>
  <si>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</si>
  <si>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</si>
  <si>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</si>
  <si>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</si>
  <si>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</si>
  <si>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</si>
  <si>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</si>
  <si>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</si>
  <si>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</si>
  <si>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</si>
  <si>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</si>
  <si>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</si>
  <si>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</si>
  <si>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</si>
  <si>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</si>
  <si>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</si>
  <si>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</si>
  <si>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</si>
  <si>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</si>
  <si>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</si>
  <si>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</si>
  <si>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</si>
  <si>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</si>
  <si>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</si>
  <si>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</si>
  <si>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</si>
  <si>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</si>
  <si>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</si>
  <si>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</si>
  <si>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</si>
  <si>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</si>
  <si>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</si>
  <si>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</si>
  <si>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</si>
  <si>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</si>
  <si>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</si>
  <si>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</si>
  <si>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</si>
  <si>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</si>
  <si>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</si>
  <si>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</si>
  <si>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</si>
  <si>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</si>
  <si>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</si>
  <si>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</si>
  <si>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</si>
  <si>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</si>
  <si>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</si>
  <si>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</si>
  <si>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</si>
  <si>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</si>
  <si>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</si>
  <si>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</si>
  <si>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</si>
  <si>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</si>
  <si>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</si>
  <si>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</si>
  <si>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</si>
  <si>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</si>
  <si>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</si>
  <si>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</si>
  <si>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</si>
  <si>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</si>
  <si>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</si>
  <si>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</si>
  <si>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</si>
  <si>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</si>
  <si>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</si>
  <si>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</si>
  <si>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</si>
  <si>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</si>
  <si>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</si>
  <si>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</si>
  <si>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</si>
  <si>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</si>
  <si>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</si>
  <si>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</si>
  <si>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</si>
  <si>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</si>
  <si>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</si>
  <si>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</si>
  <si>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</si>
  <si>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</si>
  <si>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</si>
  <si>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</si>
  <si>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</si>
  <si>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</si>
  <si>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</si>
  <si>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</si>
  <si>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</si>
  <si>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</si>
  <si>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</si>
  <si>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</si>
  <si>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</si>
  <si>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</si>
  <si>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</si>
  <si>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</si>
  <si>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</si>
  <si>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</si>
  <si>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</si>
  <si>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</si>
  <si>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</si>
  <si>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</si>
  <si>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</si>
  <si>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</si>
  <si>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</si>
  <si>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</si>
  <si>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</si>
  <si>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</si>
  <si>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</si>
  <si>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</si>
  <si>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</si>
  <si>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</si>
  <si>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</si>
  <si>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</si>
  <si>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</si>
  <si>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</si>
  <si>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</si>
  <si>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</si>
  <si>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</si>
  <si>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</si>
  <si>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</si>
  <si>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</si>
  <si>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</si>
  <si>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</si>
  <si>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</si>
  <si>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</si>
  <si>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</si>
  <si>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</si>
  <si>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</si>
  <si>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</si>
  <si>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</si>
  <si>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</si>
  <si>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</si>
  <si>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</si>
  <si>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</si>
  <si>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</si>
  <si>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</si>
  <si>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</si>
  <si>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</si>
  <si>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</si>
  <si>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</si>
  <si>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</si>
  <si>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</si>
  <si>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</si>
  <si>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</si>
  <si>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</si>
  <si>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</si>
  <si>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</si>
  <si>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</si>
  <si>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</si>
  <si>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</si>
  <si>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</si>
  <si>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</si>
  <si>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</si>
  <si>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</si>
  <si>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</si>
  <si>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</si>
  <si>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</si>
  <si>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</si>
  <si>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</si>
  <si>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</si>
  <si>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</si>
  <si>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</si>
  <si>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</si>
  <si>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</si>
  <si>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</si>
  <si>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</si>
  <si>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</si>
  <si>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</si>
  <si>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</si>
  <si>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</si>
  <si>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</si>
  <si>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</si>
  <si>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</si>
  <si>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</si>
  <si>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</si>
  <si>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</si>
  <si>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</si>
  <si>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</si>
  <si>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</si>
  <si>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</si>
  <si>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</si>
  <si>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</si>
  <si>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</si>
  <si>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</si>
  <si>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</si>
  <si>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</si>
  <si>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</si>
  <si>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</si>
  <si>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</si>
  <si>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</si>
  <si>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</si>
  <si>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</si>
  <si>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</si>
  <si>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</si>
  <si>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</si>
  <si>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</si>
  <si>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</si>
  <si>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</si>
  <si>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</si>
  <si>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</si>
  <si>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</si>
  <si>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</si>
  <si>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</si>
  <si>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</si>
  <si>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</si>
  <si>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</si>
  <si>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</si>
  <si>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</si>
  <si>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</si>
  <si>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</si>
  <si>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</si>
  <si>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</si>
  <si>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</si>
  <si>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</si>
  <si>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</si>
  <si>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</si>
  <si>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</si>
  <si>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</si>
  <si>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</si>
  <si>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</si>
  <si>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</si>
  <si>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</si>
  <si>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</si>
  <si>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</si>
  <si>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</si>
  <si>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</si>
  <si>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</si>
  <si>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</si>
  <si>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</si>
  <si>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</si>
  <si>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</si>
  <si>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</si>
  <si>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</si>
  <si>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</si>
  <si>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</si>
  <si>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</si>
  <si>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</si>
  <si>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</si>
  <si>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</si>
  <si>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</si>
  <si>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</si>
  <si>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</si>
  <si>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</si>
  <si>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</si>
  <si>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</si>
  <si>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</si>
  <si>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</si>
  <si>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</si>
  <si>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</si>
  <si>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</si>
  <si>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</si>
  <si>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</si>
  <si>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</si>
  <si>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</si>
  <si>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</si>
  <si>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</si>
  <si>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</si>
  <si>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</si>
  <si>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</si>
  <si>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</si>
  <si>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</si>
  <si>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</si>
  <si>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</si>
  <si>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</si>
  <si>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</si>
  <si>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</si>
  <si>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</si>
  <si>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</si>
  <si>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</si>
  <si>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</si>
  <si>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</si>
  <si>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</si>
  <si>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</si>
  <si>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</si>
  <si>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</si>
  <si>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</si>
  <si>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</si>
  <si>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</si>
  <si>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</si>
  <si>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</si>
  <si>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</si>
  <si>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</si>
  <si>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</si>
  <si>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</si>
  <si>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</si>
  <si>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</si>
  <si>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</si>
  <si>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</si>
  <si>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</si>
  <si>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</si>
  <si>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</si>
  <si>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</si>
  <si>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</si>
  <si>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</si>
  <si>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</si>
  <si>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</si>
  <si>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</si>
  <si>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</si>
  <si>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</si>
  <si>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</si>
  <si>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</si>
  <si>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</si>
  <si>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</si>
  <si>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</si>
  <si>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</si>
  <si>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</si>
  <si>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</si>
  <si>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</si>
  <si>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</si>
  <si>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</si>
  <si>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</si>
  <si>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</si>
  <si>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</si>
  <si>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</si>
  <si>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</si>
  <si>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</si>
  <si>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</si>
  <si>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</si>
  <si>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</si>
  <si>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</si>
  <si>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</si>
  <si>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</si>
  <si>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</si>
  <si>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</si>
  <si>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</si>
  <si>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</si>
  <si>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</si>
  <si>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</si>
  <si>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</si>
  <si>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</si>
  <si>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</si>
  <si>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</si>
  <si>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</si>
  <si>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</si>
  <si>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</si>
  <si>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</si>
  <si>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</si>
  <si>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</si>
  <si>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</si>
  <si>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</si>
  <si>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</si>
  <si>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</si>
  <si>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</si>
  <si>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</si>
  <si>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</si>
  <si>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</si>
  <si>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</si>
  <si>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</si>
  <si>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</si>
  <si>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</si>
  <si>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</si>
  <si>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</si>
  <si>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</si>
  <si>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</si>
  <si>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</si>
  <si>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</si>
  <si>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</si>
  <si>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</si>
  <si>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</si>
  <si>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</si>
  <si>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</si>
  <si>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</si>
  <si>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</si>
  <si>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</si>
  <si>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</si>
  <si>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</si>
  <si>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</si>
  <si>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</si>
  <si>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</si>
  <si>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</si>
  <si>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</si>
  <si>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</si>
  <si>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</si>
  <si>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</si>
  <si>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</si>
  <si>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</si>
  <si>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</si>
  <si>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</si>
  <si>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</si>
  <si>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</si>
  <si>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</si>
  <si>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</si>
  <si>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</si>
  <si>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</si>
  <si>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</si>
  <si>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</si>
  <si>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</si>
  <si>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</si>
  <si>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</si>
  <si>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</si>
  <si>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</si>
  <si>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</si>
  <si>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</si>
  <si>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</si>
  <si>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</si>
  <si>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</si>
  <si>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</si>
  <si>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</si>
  <si>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</si>
  <si>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</si>
  <si>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</si>
  <si>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</si>
  <si>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</si>
  <si>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</si>
  <si>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</si>
  <si>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</si>
  <si>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</si>
  <si>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</si>
  <si>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</si>
  <si>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</si>
  <si>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</si>
  <si>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</si>
  <si>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</si>
  <si>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</si>
  <si>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</si>
  <si>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</si>
  <si>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</si>
  <si>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</si>
  <si>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</si>
  <si>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</si>
  <si>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</si>
  <si>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</si>
  <si>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</si>
  <si>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</si>
  <si>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</si>
  <si>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</si>
  <si>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</si>
  <si>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</si>
  <si>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</si>
  <si>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</si>
  <si>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</si>
  <si>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</si>
  <si>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</si>
  <si>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</si>
  <si>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</si>
  <si>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</si>
  <si>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</si>
  <si>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</si>
  <si>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</si>
  <si>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</si>
  <si>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</si>
  <si>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</si>
  <si>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</si>
  <si>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</si>
  <si>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</si>
  <si>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</si>
  <si>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</si>
  <si>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</si>
  <si>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</si>
  <si>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</si>
  <si>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</si>
  <si>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</si>
  <si>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</si>
  <si>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</si>
  <si>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</si>
  <si>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</si>
  <si>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</si>
  <si>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</si>
  <si>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</si>
  <si>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</si>
  <si>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</si>
  <si>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</si>
  <si>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</si>
  <si>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</si>
  <si>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</si>
  <si>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</si>
  <si>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</si>
  <si>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</si>
  <si>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</si>
  <si>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</si>
  <si>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</si>
  <si>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</si>
  <si>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</si>
  <si>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</si>
  <si>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</si>
  <si>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</si>
  <si>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</si>
  <si>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</si>
  <si>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</si>
  <si>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</si>
  <si>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</si>
  <si>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</si>
  <si>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</si>
  <si>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</si>
  <si>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</si>
  <si>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</si>
  <si>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</si>
  <si>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</si>
  <si>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</si>
  <si>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</si>
  <si>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</si>
  <si>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</si>
  <si>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</si>
  <si>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</si>
  <si>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</si>
  <si>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</si>
  <si>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</si>
  <si>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</si>
  <si>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</si>
  <si>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</si>
  <si>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</si>
  <si>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</si>
  <si>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</si>
  <si>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</si>
  <si>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</si>
  <si>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</si>
  <si>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</si>
  <si>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</si>
  <si>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</si>
  <si>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</si>
  <si>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</si>
  <si>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</si>
  <si>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</si>
  <si>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</si>
  <si>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</si>
  <si>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</si>
  <si>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</si>
  <si>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</si>
  <si>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</si>
  <si>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</si>
  <si>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</si>
  <si>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</si>
  <si>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</si>
  <si>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</si>
  <si>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</si>
  <si>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</si>
  <si>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</si>
  <si>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</si>
  <si>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</si>
  <si>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</si>
  <si>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</si>
  <si>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</si>
  <si>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</si>
  <si>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</si>
  <si>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</si>
  <si>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</si>
  <si>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</si>
  <si>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</si>
  <si>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</si>
  <si>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</si>
  <si>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</si>
  <si>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</si>
  <si>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</si>
  <si>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</si>
  <si>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</si>
  <si>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</si>
  <si>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</si>
  <si>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</si>
  <si>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</si>
  <si>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</si>
  <si>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</si>
  <si>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</si>
  <si>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</si>
  <si>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</si>
  <si>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</si>
  <si>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</si>
  <si>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</si>
  <si>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</si>
  <si>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</si>
  <si>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</si>
  <si>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</si>
  <si>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</si>
  <si>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</si>
  <si>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</si>
  <si>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</si>
  <si>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</si>
  <si>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</si>
  <si>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</si>
  <si>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</si>
  <si>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</si>
  <si>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</si>
  <si>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</si>
  <si>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</si>
  <si>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</si>
  <si>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</si>
  <si>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</si>
  <si>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</si>
  <si>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</si>
  <si>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</si>
  <si>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</si>
  <si>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</si>
  <si>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</si>
  <si>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</si>
  <si>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</si>
  <si>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</si>
  <si>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</si>
  <si>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</si>
  <si>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</si>
  <si>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</si>
  <si>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</si>
  <si>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</si>
  <si>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</si>
  <si>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</si>
  <si>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</si>
  <si>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</si>
  <si>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</si>
  <si>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</si>
  <si>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</si>
  <si>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</si>
  <si>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</si>
  <si>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</si>
  <si>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</si>
  <si>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</si>
  <si>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</si>
  <si>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</si>
  <si>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</si>
  <si>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</si>
  <si>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</si>
  <si>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</si>
  <si>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</si>
  <si>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</si>
  <si>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</si>
  <si>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</si>
  <si>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</si>
  <si>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</si>
  <si>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</si>
  <si>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</si>
  <si>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</si>
  <si>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</si>
  <si>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</si>
  <si>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</si>
  <si>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</si>
  <si>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</si>
  <si>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</si>
  <si>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</si>
  <si>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</si>
  <si>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</si>
  <si>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</si>
  <si>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</si>
  <si>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</si>
  <si>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</si>
  <si>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</si>
  <si>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</si>
  <si>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</si>
  <si>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</si>
  <si>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</si>
  <si>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</si>
  <si>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</si>
  <si>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</si>
  <si>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</si>
  <si>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</si>
  <si>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</si>
  <si>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</si>
  <si>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</si>
  <si>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</si>
  <si>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</si>
  <si>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</si>
  <si>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</si>
  <si>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</si>
  <si>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</si>
  <si>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</si>
  <si>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</si>
  <si>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</si>
  <si>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</si>
  <si>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</si>
  <si>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</si>
  <si>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</si>
  <si>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</si>
  <si>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</si>
  <si>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</si>
  <si>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</si>
  <si>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</si>
  <si>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</si>
  <si>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</si>
  <si>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</si>
  <si>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</si>
  <si>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</si>
  <si>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</si>
  <si>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</si>
  <si>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</si>
  <si>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</si>
  <si>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</si>
  <si>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</si>
  <si>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</si>
  <si>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</si>
  <si>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</si>
  <si>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</si>
  <si>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</si>
  <si>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</si>
  <si>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</si>
  <si>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</si>
  <si>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</si>
  <si>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</si>
  <si>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</si>
  <si>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</si>
  <si>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</si>
  <si>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</si>
  <si>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</si>
  <si>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</si>
  <si>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</si>
  <si>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</si>
  <si>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</si>
  <si>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</si>
  <si>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</si>
  <si>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</si>
  <si>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</si>
  <si>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</si>
  <si>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</si>
  <si>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</si>
  <si>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</si>
  <si>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</si>
  <si>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</si>
  <si>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</si>
  <si>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</si>
  <si>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</si>
  <si>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</si>
  <si>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</si>
  <si>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</si>
  <si>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</si>
  <si>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</si>
  <si>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</si>
  <si>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</si>
  <si>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</si>
  <si>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</si>
  <si>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</si>
  <si>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</si>
  <si>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</si>
  <si>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</si>
  <si>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</si>
  <si>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</si>
  <si>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</si>
  <si>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</si>
  <si>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</si>
  <si>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</si>
  <si>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</si>
  <si>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</si>
  <si>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</si>
  <si>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</si>
  <si>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</si>
  <si>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</si>
  <si>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</si>
  <si>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</si>
  <si>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</si>
  <si>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</si>
  <si>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</si>
  <si>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</si>
  <si>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</si>
  <si>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</si>
  <si>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</si>
  <si>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</si>
  <si>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</si>
  <si>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</si>
  <si>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</si>
  <si>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</si>
  <si>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</si>
  <si>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</si>
  <si>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</si>
  <si>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</si>
  <si>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</si>
  <si>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</si>
  <si>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</si>
  <si>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</si>
  <si>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</si>
  <si>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</si>
  <si>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</si>
  <si>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</si>
  <si>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</si>
  <si>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</si>
  <si>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</si>
  <si>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</si>
  <si>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</si>
  <si>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</si>
  <si>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</si>
  <si>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</si>
  <si>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</si>
  <si>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</si>
  <si>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</si>
  <si>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</si>
  <si>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</si>
  <si>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</si>
  <si>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</si>
  <si>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</si>
  <si>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</si>
  <si>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</si>
  <si>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</si>
  <si>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</si>
  <si>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</si>
  <si>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</si>
  <si>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</si>
  <si>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</si>
  <si>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</si>
  <si>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</si>
  <si>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</si>
  <si>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</si>
  <si>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</si>
  <si>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</si>
  <si>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</si>
  <si>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</si>
  <si>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</si>
  <si>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</si>
  <si>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</si>
  <si>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</si>
  <si>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</si>
  <si>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</si>
  <si>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</si>
  <si>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</si>
  <si>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</si>
  <si>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</si>
  <si>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</si>
  <si>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</si>
  <si>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</si>
  <si>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</si>
  <si>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</si>
  <si>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</si>
  <si>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</si>
  <si>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</si>
  <si>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</si>
  <si>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</si>
  <si>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</si>
  <si>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</si>
  <si>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</si>
  <si>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</si>
  <si>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</si>
  <si>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</si>
  <si>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</si>
  <si>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</si>
  <si>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</si>
  <si>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</si>
  <si>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</si>
  <si>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</si>
  <si>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</si>
  <si>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</si>
  <si>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</si>
  <si>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</si>
  <si>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</si>
  <si>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</si>
  <si>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</si>
  <si>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</si>
  <si>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</si>
  <si>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</si>
  <si>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</si>
  <si>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</si>
  <si>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</si>
  <si>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</si>
  <si>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</si>
  <si>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</si>
  <si>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</si>
  <si>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</si>
  <si>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</si>
  <si>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</si>
  <si>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</si>
  <si>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</si>
  <si>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</si>
  <si>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</si>
  <si>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</si>
  <si>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</si>
  <si>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</si>
  <si>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</si>
  <si>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</si>
  <si>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</si>
  <si>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</si>
  <si>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</si>
  <si>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</si>
  <si>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</si>
  <si>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</si>
  <si>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</si>
  <si>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</si>
  <si>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</si>
  <si>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</si>
  <si>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</si>
  <si>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</si>
  <si>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</si>
  <si>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</si>
  <si>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</si>
  <si>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</si>
  <si>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</si>
  <si>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</si>
  <si>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</si>
  <si>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</si>
  <si>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</si>
  <si>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</si>
  <si>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</si>
  <si>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</si>
  <si>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</si>
  <si>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</si>
  <si>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</si>
  <si>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</si>
  <si>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</si>
  <si>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</si>
  <si>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</si>
  <si>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</si>
  <si>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</si>
  <si>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</si>
  <si>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</si>
  <si>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</si>
  <si>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</si>
  <si>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</si>
  <si>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</si>
  <si>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</si>
  <si>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</si>
  <si>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</si>
  <si>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</si>
  <si>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</si>
  <si>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</si>
  <si>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</si>
  <si>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</si>
  <si>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</si>
  <si>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</si>
  <si>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</si>
  <si>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</si>
  <si>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</si>
  <si>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</si>
  <si>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</si>
  <si>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</si>
  <si>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</si>
  <si>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</si>
  <si>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</si>
  <si>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</si>
  <si>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</si>
  <si>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</si>
  <si>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</si>
  <si>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</si>
  <si>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</si>
  <si>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</si>
  <si>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</si>
  <si>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</si>
  <si>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</si>
  <si>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</si>
  <si>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</si>
  <si>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</si>
  <si>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</si>
  <si>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</si>
  <si>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</si>
  <si>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</si>
  <si>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</si>
  <si>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</si>
  <si>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</si>
  <si>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</si>
  <si>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</si>
  <si>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</si>
  <si>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</si>
  <si>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</si>
  <si>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</si>
  <si>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</si>
  <si>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</si>
  <si>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</si>
  <si>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</si>
  <si>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</si>
  <si>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</si>
  <si>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</si>
  <si>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</si>
  <si>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</si>
  <si>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</si>
  <si>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</si>
  <si>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</si>
  <si>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</si>
  <si>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</si>
  <si>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</si>
  <si>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</si>
  <si>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</si>
  <si>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</si>
  <si>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</si>
  <si>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</si>
  <si>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</si>
  <si>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</si>
  <si>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</si>
  <si>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</si>
  <si>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</si>
  <si>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</si>
  <si>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</si>
  <si>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</si>
  <si>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</si>
  <si>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</si>
  <si>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</si>
  <si>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</si>
  <si>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</si>
  <si>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</si>
  <si>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</si>
  <si>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</si>
  <si>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</si>
  <si>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</si>
  <si>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</si>
  <si>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</si>
  <si>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</si>
  <si>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</si>
  <si>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</si>
  <si>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</si>
  <si>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</si>
  <si>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</si>
  <si>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</si>
  <si>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</si>
  <si>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</si>
  <si>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</si>
  <si>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</si>
  <si>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</si>
  <si>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</si>
  <si>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</si>
  <si>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</si>
  <si>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</si>
  <si>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</si>
  <si>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</si>
  <si>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</si>
  <si>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</si>
  <si>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</si>
  <si>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</si>
  <si>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</si>
  <si>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</si>
  <si>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</si>
  <si>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</si>
  <si>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</si>
  <si>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</si>
  <si>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</si>
  <si>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</si>
  <si>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</si>
  <si>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</si>
  <si>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</si>
  <si>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</si>
  <si>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</si>
  <si>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</si>
  <si>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</si>
  <si>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</si>
  <si>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</si>
  <si>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</si>
  <si>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</si>
  <si>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</si>
  <si>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</si>
  <si>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</si>
  <si>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</si>
  <si>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</si>
  <si>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</si>
  <si>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</si>
  <si>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</si>
  <si>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</si>
  <si>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</si>
  <si>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</si>
  <si>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</si>
  <si>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</si>
  <si>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</si>
  <si>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</si>
  <si>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</si>
  <si>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</si>
  <si>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</si>
  <si>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</si>
  <si>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</si>
  <si>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</si>
  <si>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</si>
  <si>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</si>
  <si>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</si>
  <si>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</si>
  <si>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</si>
  <si>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</si>
  <si>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</si>
  <si>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</si>
  <si>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</si>
  <si>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</si>
  <si>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</si>
  <si>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</si>
  <si>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</si>
  <si>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</si>
  <si>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</si>
  <si>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</si>
  <si>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</si>
  <si>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</si>
  <si>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</si>
  <si>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</si>
  <si>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</si>
  <si>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</si>
  <si>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</si>
  <si>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</si>
  <si>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</si>
  <si>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</si>
  <si>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</si>
  <si>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</si>
  <si>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</si>
  <si>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</si>
  <si>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</si>
  <si>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</si>
  <si>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</si>
  <si>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</si>
  <si>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</si>
  <si>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</si>
  <si>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</si>
  <si>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</si>
  <si>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</si>
  <si>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</si>
  <si>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</si>
  <si>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</si>
  <si>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</si>
  <si>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</si>
  <si>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</si>
  <si>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</si>
  <si>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</si>
  <si>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</si>
  <si>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</si>
  <si>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</si>
  <si>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</si>
  <si>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</si>
  <si>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</si>
  <si>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</si>
  <si>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</si>
  <si>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</si>
  <si>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</si>
  <si>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</si>
  <si>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</si>
  <si>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</si>
  <si>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</si>
  <si>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</si>
  <si>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</si>
  <si>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</si>
  <si>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</si>
  <si>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</si>
  <si>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</si>
  <si>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</si>
  <si>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</si>
  <si>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</si>
  <si>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</si>
  <si>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</si>
  <si>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</si>
  <si>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</si>
  <si>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</si>
  <si>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</si>
  <si>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</si>
  <si>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</si>
  <si>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</si>
  <si>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</si>
  <si>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</si>
  <si>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</si>
  <si>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</si>
  <si>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</si>
  <si>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</si>
  <si>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</si>
  <si>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</si>
  <si>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</si>
  <si>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</si>
  <si>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</si>
  <si>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</si>
  <si>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</si>
  <si>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</si>
  <si>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</si>
  <si>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</si>
  <si>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</si>
  <si>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</si>
  <si>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</si>
  <si>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</si>
  <si>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</si>
  <si>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</si>
  <si>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</si>
  <si>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</si>
  <si>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</si>
  <si>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</si>
  <si>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</si>
  <si>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</si>
  <si>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</si>
  <si>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</si>
  <si>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</si>
  <si>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</si>
  <si>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</si>
  <si>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</si>
  <si>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</si>
  <si>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</si>
  <si>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</si>
  <si>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</si>
  <si>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</si>
  <si>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</si>
  <si>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</si>
  <si>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</si>
  <si>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</si>
  <si>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</si>
  <si>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</si>
  <si>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</si>
  <si>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</si>
  <si>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</si>
  <si>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</si>
  <si>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</si>
  <si>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</si>
  <si>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</si>
  <si>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</si>
  <si>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</si>
  <si>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</si>
  <si>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</si>
  <si>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</si>
  <si>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</si>
  <si>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</si>
  <si>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</si>
  <si>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</si>
  <si>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</si>
  <si>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</si>
  <si>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</si>
  <si>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</si>
  <si>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</si>
  <si>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</si>
  <si>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</si>
  <si>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</si>
  <si>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</si>
  <si>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</si>
  <si>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</si>
  <si>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</si>
  <si>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</si>
  <si>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</si>
  <si>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</si>
  <si>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</si>
  <si>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</si>
  <si>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</si>
  <si>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</si>
  <si>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</si>
  <si>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</si>
  <si>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</si>
  <si>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</si>
  <si>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</si>
  <si>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</si>
  <si>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</si>
  <si>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</si>
  <si>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</si>
  <si>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</si>
  <si>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</si>
  <si>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</si>
  <si>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</si>
  <si>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</si>
  <si>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</si>
  <si>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</si>
  <si>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</si>
  <si>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</si>
  <si>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</si>
  <si>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</si>
  <si>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</si>
  <si>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</si>
  <si>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</si>
  <si>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</si>
  <si>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</si>
  <si>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</si>
  <si>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</si>
  <si>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</si>
  <si>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</si>
  <si>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</si>
  <si>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</si>
  <si>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</si>
  <si>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</si>
  <si>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</si>
  <si>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</si>
  <si>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</si>
  <si>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</si>
  <si>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</si>
  <si>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</si>
  <si>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</si>
  <si>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</si>
  <si>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</si>
  <si>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</si>
  <si>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</si>
  <si>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</si>
  <si>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</si>
  <si>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</si>
  <si>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</si>
  <si>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</si>
  <si>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</si>
  <si>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</si>
  <si>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</si>
  <si>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</si>
  <si>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</si>
  <si>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</si>
  <si>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</si>
  <si>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</si>
  <si>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</si>
  <si>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</si>
  <si>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</si>
  <si>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</si>
  <si>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</si>
  <si>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</si>
  <si>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</si>
  <si>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</si>
  <si>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</si>
  <si>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</si>
  <si>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</si>
  <si>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</si>
  <si>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</si>
  <si>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</si>
  <si>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</si>
  <si>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</si>
  <si>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</si>
  <si>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</si>
  <si>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</si>
  <si>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</si>
  <si>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</si>
  <si>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</si>
  <si>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</si>
  <si>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</si>
  <si>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</si>
  <si>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</si>
  <si>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</si>
  <si>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</si>
  <si>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</si>
  <si>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</si>
  <si>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</si>
  <si>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</si>
  <si>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</si>
  <si>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</si>
  <si>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</si>
  <si>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</si>
  <si>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</si>
  <si>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</si>
  <si>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</si>
  <si>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</si>
  <si>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</si>
  <si>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</si>
  <si>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</si>
  <si>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</si>
  <si>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</si>
  <si>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</si>
  <si>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</si>
  <si>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</si>
  <si>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</si>
  <si>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</si>
  <si>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</si>
  <si>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</si>
  <si>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</si>
  <si>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</si>
  <si>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</si>
  <si>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</si>
  <si>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</si>
  <si>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</si>
  <si>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</si>
  <si>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</si>
  <si>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</si>
  <si>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</si>
  <si>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</si>
  <si>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</si>
  <si>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</si>
  <si>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</si>
  <si>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</si>
  <si>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</si>
  <si>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</si>
  <si>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</si>
  <si>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</si>
  <si>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</si>
  <si>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</si>
  <si>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</si>
  <si>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</si>
  <si>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</si>
  <si>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</si>
  <si>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</si>
  <si>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</si>
  <si>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</si>
  <si>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</si>
  <si>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</si>
  <si>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</si>
  <si>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</si>
  <si>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</si>
  <si>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</si>
  <si>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</si>
  <si>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</si>
  <si>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</si>
  <si>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</si>
  <si>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</si>
  <si>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</si>
  <si>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</si>
  <si>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</si>
  <si>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</si>
  <si>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</si>
  <si>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</si>
  <si>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</si>
  <si>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</si>
  <si>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</si>
  <si>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</si>
  <si>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</si>
  <si>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</si>
  <si>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</si>
  <si>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</si>
  <si>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</si>
  <si>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</si>
  <si>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</si>
  <si>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</si>
  <si>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</si>
  <si>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</si>
  <si>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</si>
  <si>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</si>
  <si>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</si>
  <si>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</si>
  <si>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</si>
  <si>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</si>
  <si>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</si>
  <si>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</si>
  <si>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</si>
  <si>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</si>
  <si>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</si>
  <si>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</si>
  <si>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</si>
  <si>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</si>
  <si>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</si>
  <si>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</si>
  <si>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</si>
  <si>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</si>
  <si>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</si>
  <si>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</si>
  <si>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</si>
  <si>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</si>
  <si>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</si>
  <si>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</si>
  <si>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</si>
  <si>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</si>
  <si>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</si>
  <si>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</si>
  <si>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</si>
  <si>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</si>
  <si>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</si>
  <si>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</si>
  <si>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</si>
  <si>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</si>
  <si>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</si>
  <si>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</si>
  <si>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</si>
  <si>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</si>
  <si>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</si>
  <si>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</si>
  <si>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</si>
  <si>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</si>
  <si>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</si>
  <si>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</si>
  <si>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</si>
  <si>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</si>
  <si>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</si>
  <si>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</si>
  <si>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</si>
  <si>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</si>
  <si>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</si>
  <si>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</si>
  <si>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</si>
  <si>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</si>
  <si>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</si>
  <si>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</si>
  <si>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</si>
  <si>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</si>
  <si>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</si>
  <si>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</si>
  <si>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</si>
  <si>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</si>
  <si>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</si>
  <si>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</si>
  <si>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</si>
  <si>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</si>
  <si>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</si>
  <si>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</si>
  <si>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</si>
  <si>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</si>
  <si>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</si>
  <si>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</si>
  <si>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</si>
  <si>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</si>
  <si>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</si>
  <si>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</si>
  <si>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</si>
  <si>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</si>
  <si>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</si>
  <si>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</si>
  <si>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</si>
  <si>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</si>
  <si>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</si>
  <si>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</si>
  <si>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</si>
  <si>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</si>
  <si>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</si>
  <si>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</si>
  <si>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</si>
  <si>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</si>
  <si>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</si>
  <si>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</si>
  <si>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</si>
  <si>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</si>
  <si>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</si>
  <si>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</si>
  <si>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</si>
  <si>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</si>
  <si>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</si>
  <si>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</si>
  <si>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</si>
  <si>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</si>
  <si>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</si>
  <si>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</si>
  <si>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</si>
  <si>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</si>
  <si>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</si>
  <si>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</si>
  <si>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</si>
  <si>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</si>
  <si>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</si>
  <si>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</si>
  <si>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</si>
  <si>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</si>
  <si>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</si>
  <si>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</si>
  <si>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</si>
  <si>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</si>
  <si>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</si>
  <si>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</si>
  <si>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</si>
  <si>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</si>
  <si>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</si>
  <si>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</si>
  <si>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</si>
  <si>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</si>
  <si>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</si>
  <si>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</si>
  <si>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</si>
  <si>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</si>
  <si>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</si>
  <si>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</si>
  <si>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</si>
  <si>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</si>
  <si>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</si>
  <si>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</si>
  <si>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</si>
  <si>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</si>
  <si>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</si>
  <si>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</si>
  <si>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</si>
  <si>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</si>
  <si>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</si>
  <si>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</si>
  <si>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</si>
  <si>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</si>
  <si>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</si>
  <si>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</si>
  <si>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</si>
  <si>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</si>
  <si>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</si>
  <si>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</si>
  <si>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</si>
  <si>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</si>
  <si>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</si>
  <si>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</si>
  <si>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</si>
  <si>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</si>
  <si>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</si>
  <si>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</si>
  <si>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</si>
  <si>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</si>
  <si>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</si>
  <si>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</si>
  <si>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</si>
  <si>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</si>
  <si>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</si>
  <si>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</si>
  <si>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</si>
  <si>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</si>
  <si>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</si>
  <si>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</si>
  <si>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</si>
  <si>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</si>
  <si>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</si>
  <si>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</si>
  <si>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</si>
  <si>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</si>
  <si>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</si>
  <si>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</si>
  <si>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</si>
  <si>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</si>
  <si>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</si>
  <si>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</si>
  <si>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</si>
  <si>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</si>
  <si>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</si>
  <si>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</si>
  <si>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</si>
  <si>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</si>
  <si>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</si>
  <si>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</si>
  <si>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</si>
  <si>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</si>
  <si>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</si>
  <si>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</si>
  <si>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</si>
  <si>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</si>
  <si>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</si>
  <si>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</si>
  <si>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</si>
  <si>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</si>
  <si>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</si>
  <si>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</si>
  <si>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</si>
  <si>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</si>
  <si>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</si>
  <si>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</si>
  <si>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</si>
  <si>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</si>
  <si>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</si>
  <si>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</si>
  <si>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</si>
  <si>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</si>
  <si>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</si>
  <si>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</si>
  <si>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</si>
  <si>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</si>
  <si>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</si>
  <si>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</si>
  <si>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</si>
  <si>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</si>
  <si>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</si>
  <si>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</si>
  <si>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</si>
  <si>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</si>
  <si>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</si>
  <si>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</si>
  <si>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</si>
  <si>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</si>
  <si>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</si>
  <si>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</si>
  <si>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</si>
  <si>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</si>
  <si>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</si>
  <si>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</si>
  <si>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</si>
  <si>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</si>
  <si>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</si>
  <si>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</si>
  <si>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</si>
  <si>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</si>
  <si>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</si>
  <si>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</si>
  <si>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</si>
  <si>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</si>
  <si>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</si>
  <si>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</si>
  <si>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</si>
  <si>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</si>
  <si>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</si>
  <si>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</si>
  <si>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</si>
  <si>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</si>
  <si>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</si>
  <si>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</si>
  <si>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</si>
  <si>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</si>
  <si>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</si>
  <si>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</si>
  <si>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</si>
  <si>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</si>
  <si>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</si>
  <si>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</si>
  <si>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</si>
  <si>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</si>
  <si>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</si>
  <si>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</si>
  <si>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</si>
  <si>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</si>
  <si>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</si>
  <si>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</si>
  <si>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</si>
  <si>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</si>
  <si>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</si>
  <si>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</si>
  <si>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</si>
  <si>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</si>
  <si>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</si>
  <si>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</si>
  <si>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</si>
  <si>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</si>
  <si>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</si>
  <si>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</si>
  <si>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</si>
  <si>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</si>
  <si>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</si>
  <si>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</si>
  <si>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</si>
  <si>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</si>
  <si>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</si>
  <si>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</si>
  <si>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</si>
  <si>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</si>
  <si>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</si>
  <si>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</si>
  <si>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</si>
  <si>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</si>
  <si>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</si>
  <si>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</si>
  <si>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</si>
  <si>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</si>
  <si>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</si>
  <si>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</si>
  <si>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</si>
  <si>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</si>
  <si>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</si>
  <si>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</si>
  <si>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</si>
  <si>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</si>
  <si>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</si>
  <si>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</si>
  <si>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</si>
  <si>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</si>
  <si>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</si>
  <si>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</si>
  <si>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</si>
  <si>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</si>
  <si>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</si>
  <si>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</si>
  <si>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</si>
  <si>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</si>
  <si>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</si>
  <si>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</si>
  <si>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</si>
  <si>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</si>
  <si>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</si>
  <si>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</si>
  <si>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</si>
  <si>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</si>
  <si>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</si>
  <si>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</si>
  <si>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</si>
  <si>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</si>
  <si>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</si>
  <si>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</si>
  <si>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</si>
  <si>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</si>
  <si>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</si>
  <si>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</si>
  <si>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</si>
  <si>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</si>
  <si>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</si>
  <si>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</si>
  <si>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</si>
  <si>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</si>
  <si>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</si>
  <si>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</si>
  <si>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</si>
  <si>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</si>
  <si>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</si>
  <si>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</si>
  <si>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</si>
  <si>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</si>
  <si>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</si>
  <si>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</si>
  <si>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</si>
  <si>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</si>
  <si>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</si>
  <si>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</si>
  <si>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</si>
  <si>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</si>
  <si>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</si>
  <si>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</si>
  <si>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</si>
  <si>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</si>
  <si>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</si>
  <si>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</si>
  <si>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</si>
  <si>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</si>
  <si>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</si>
  <si>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</si>
  <si>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</si>
  <si>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</si>
  <si>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</si>
  <si>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</si>
  <si>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</si>
  <si>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</si>
  <si>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</si>
  <si>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</si>
  <si>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</si>
  <si>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</si>
  <si>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</si>
  <si>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</si>
  <si>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</si>
  <si>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</si>
  <si>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</si>
  <si>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</si>
  <si>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</si>
  <si>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</si>
  <si>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</si>
  <si>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</si>
  <si>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</si>
  <si>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</si>
  <si>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</si>
  <si>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</si>
  <si>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</si>
  <si>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</si>
  <si>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</si>
  <si>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</si>
  <si>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</si>
  <si>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</si>
  <si>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</si>
  <si>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</si>
  <si>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</si>
  <si>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</si>
  <si>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</si>
  <si>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</si>
  <si>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</si>
  <si>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</si>
  <si>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</si>
  <si>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</si>
  <si>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</si>
  <si>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</si>
  <si>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</si>
  <si>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</si>
  <si>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</si>
  <si>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</si>
  <si>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</si>
  <si>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</si>
  <si>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</si>
  <si>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</si>
  <si>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</si>
  <si>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</si>
  <si>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</si>
  <si>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</si>
  <si>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</si>
  <si>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</si>
  <si>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</si>
  <si>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</si>
  <si>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</si>
  <si>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</si>
  <si>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</si>
  <si>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</si>
  <si>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</si>
  <si>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</si>
  <si>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</si>
  <si>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</si>
  <si>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</si>
  <si>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</si>
  <si>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</si>
  <si>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</si>
  <si>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</si>
  <si>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</si>
  <si>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</si>
  <si>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</si>
  <si>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</si>
  <si>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</si>
  <si>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</si>
  <si>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</si>
  <si>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</si>
  <si>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</si>
  <si>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</si>
  <si>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</si>
  <si>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</si>
  <si>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</si>
  <si>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</si>
  <si>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</si>
  <si>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</si>
  <si>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</si>
  <si>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</si>
  <si>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</si>
  <si>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</si>
  <si>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</si>
  <si>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</si>
  <si>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</si>
  <si>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</si>
  <si>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</si>
  <si>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</si>
  <si>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</si>
  <si>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</si>
  <si>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</si>
  <si>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</si>
  <si>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</si>
  <si>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</si>
  <si>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</si>
  <si>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</si>
  <si>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</si>
  <si>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</si>
  <si>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</si>
  <si>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</si>
  <si>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</si>
  <si>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</si>
  <si>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</si>
  <si>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</si>
  <si>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</si>
  <si>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</si>
  <si>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</si>
  <si>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</si>
  <si>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</si>
  <si>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</si>
  <si>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</si>
  <si>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</si>
  <si>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</si>
  <si>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</si>
  <si>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</si>
  <si>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</si>
  <si>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</si>
  <si>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</si>
  <si>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</si>
  <si>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</si>
  <si>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</si>
  <si>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</si>
  <si>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</si>
  <si>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</si>
  <si>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</si>
  <si>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</si>
  <si>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</si>
  <si>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</si>
  <si>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</si>
  <si>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</si>
  <si>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</si>
  <si>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</si>
  <si>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</si>
  <si>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</si>
  <si>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</si>
  <si>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</si>
  <si>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</si>
  <si>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</si>
  <si>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</si>
  <si>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</si>
  <si>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</si>
  <si>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</si>
  <si>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</si>
  <si>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</si>
  <si>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</si>
  <si>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</si>
  <si>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</si>
  <si>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</si>
  <si>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</si>
  <si>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</si>
  <si>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</si>
  <si>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</si>
  <si>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</si>
  <si>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</si>
  <si>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</si>
  <si>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</si>
  <si>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</si>
  <si>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</si>
  <si>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</si>
  <si>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</si>
  <si>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</si>
  <si>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</si>
  <si>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</si>
  <si>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</si>
  <si>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</si>
  <si>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</si>
  <si>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</si>
  <si>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</si>
  <si>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</si>
  <si>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</si>
  <si>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</si>
  <si>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</si>
  <si>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</si>
  <si>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</si>
  <si>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</si>
  <si>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</si>
  <si>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</si>
  <si>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</si>
  <si>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</si>
  <si>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</si>
  <si>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</si>
  <si>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</si>
  <si>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</si>
  <si>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</si>
  <si>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</si>
  <si>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</si>
  <si>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</si>
  <si>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</si>
  <si>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</si>
  <si>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</si>
  <si>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</si>
  <si>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</si>
  <si>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</si>
  <si>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</si>
  <si>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</si>
  <si>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</si>
  <si>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</si>
  <si>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</si>
  <si>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</si>
  <si>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</si>
  <si>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</si>
  <si>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</si>
  <si>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</si>
  <si>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</si>
  <si>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</si>
  <si>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</si>
  <si>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</si>
  <si>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</si>
  <si>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</si>
  <si>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</si>
  <si>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</si>
  <si>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</si>
  <si>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</si>
  <si>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</si>
  <si>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</si>
  <si>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</si>
  <si>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</si>
  <si>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</si>
  <si>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</si>
  <si>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</si>
  <si>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</si>
  <si>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</si>
  <si>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</si>
  <si>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</si>
  <si>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</si>
  <si>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</si>
  <si>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</si>
  <si>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</si>
  <si>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</si>
  <si>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</si>
  <si>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</si>
  <si>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</si>
  <si>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</si>
  <si>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</si>
  <si>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</si>
  <si>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</si>
  <si>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</si>
  <si>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</si>
  <si>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</si>
  <si>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</si>
  <si>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</si>
  <si>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</si>
  <si>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</si>
  <si>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</si>
  <si>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</si>
  <si>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</si>
  <si>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</si>
  <si>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</si>
  <si>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</si>
  <si>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</si>
  <si>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</si>
  <si>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</si>
  <si>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</si>
  <si>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</si>
  <si>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</si>
  <si>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</si>
  <si>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</si>
  <si>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</si>
  <si>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</si>
  <si>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</si>
  <si>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</si>
  <si>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</si>
  <si>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</si>
  <si>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</si>
  <si>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</si>
  <si>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</si>
  <si>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</si>
  <si>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</si>
  <si>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</si>
  <si>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</si>
  <si>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</si>
  <si>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</si>
  <si>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</si>
  <si>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</si>
  <si>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</si>
  <si>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</si>
  <si>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</si>
  <si>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</si>
  <si>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</si>
  <si>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</si>
  <si>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</si>
  <si>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</si>
  <si>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</si>
  <si>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</si>
  <si>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</si>
  <si>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</si>
  <si>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</si>
  <si>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</si>
  <si>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</si>
  <si>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</si>
  <si>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</si>
  <si>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</si>
  <si>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</si>
  <si>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</si>
  <si>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</si>
  <si>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</si>
  <si>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</si>
  <si>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</si>
  <si>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</si>
  <si>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</si>
  <si>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</si>
  <si>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</si>
  <si>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</si>
  <si>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</si>
  <si>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</si>
  <si>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</si>
  <si>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</si>
  <si>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</si>
  <si>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</si>
  <si>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</si>
  <si>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</si>
  <si>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</si>
  <si>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</si>
  <si>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</si>
  <si>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</si>
  <si>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</si>
  <si>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</si>
  <si>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</si>
  <si>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</si>
  <si>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</si>
  <si>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</si>
  <si>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</si>
  <si>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</si>
  <si>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</si>
  <si>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</si>
  <si>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</si>
  <si>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</si>
  <si>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</si>
  <si>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</si>
  <si>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</si>
  <si>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</si>
  <si>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</si>
  <si>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</si>
  <si>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</si>
  <si>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</si>
  <si>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</si>
  <si>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</si>
  <si>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</si>
  <si>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</si>
  <si>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</si>
  <si>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</si>
  <si>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</si>
  <si>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</si>
  <si>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</si>
  <si>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</si>
  <si>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</si>
  <si>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</si>
  <si>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</si>
  <si>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</si>
  <si>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</si>
  <si>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</si>
  <si>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</si>
  <si>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</si>
  <si>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</si>
  <si>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</si>
  <si>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</si>
  <si>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</si>
  <si>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</si>
  <si>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</si>
  <si>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</si>
  <si>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</si>
  <si>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</si>
  <si>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</si>
  <si>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</si>
  <si>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</si>
  <si>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</si>
  <si>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</si>
  <si>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</si>
  <si>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</si>
  <si>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</si>
  <si>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</si>
  <si>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</si>
  <si>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</si>
  <si>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</si>
  <si>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</si>
  <si>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</si>
  <si>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</si>
  <si>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</si>
  <si>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</si>
  <si>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</si>
  <si>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</si>
  <si>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</si>
  <si>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</si>
  <si>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</si>
  <si>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</si>
  <si>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</si>
  <si>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</si>
  <si>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</si>
  <si>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</si>
  <si>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</si>
  <si>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</si>
  <si>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</si>
  <si>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</si>
  <si>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</si>
  <si>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</si>
  <si>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</si>
  <si>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</si>
  <si>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</si>
  <si>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</si>
  <si>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</si>
  <si>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</si>
  <si>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</si>
  <si>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</si>
  <si>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</si>
  <si>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</si>
  <si>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</si>
  <si>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</si>
  <si>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</si>
  <si>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</si>
  <si>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</si>
  <si>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</si>
  <si>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</si>
  <si>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</si>
  <si>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</si>
  <si>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</si>
  <si>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</si>
  <si>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</si>
  <si>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</si>
  <si>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</si>
  <si>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</si>
  <si>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</si>
  <si>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</si>
  <si>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</si>
  <si>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</si>
  <si>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</si>
  <si>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</si>
  <si>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</si>
  <si>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</si>
  <si>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</si>
  <si>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</si>
  <si>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</si>
  <si>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</si>
  <si>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</si>
  <si>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</si>
  <si>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</si>
  <si>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</si>
  <si>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</si>
  <si>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</si>
  <si>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</si>
  <si>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</si>
  <si>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</si>
  <si>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</si>
  <si>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</si>
  <si>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</si>
  <si>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</si>
  <si>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</si>
  <si>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</si>
  <si>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</si>
  <si>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</si>
  <si>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</si>
  <si>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</si>
  <si>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</si>
  <si>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</si>
  <si>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</si>
  <si>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</si>
  <si>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</si>
  <si>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</si>
  <si>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</si>
  <si>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</si>
  <si>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</si>
  <si>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</si>
  <si>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</si>
  <si>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</si>
  <si>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</si>
  <si>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</si>
  <si>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</si>
  <si>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</si>
  <si>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</si>
  <si>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</si>
  <si>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</si>
  <si>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</si>
  <si>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</si>
  <si>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</si>
  <si>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</si>
  <si>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</si>
  <si>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</si>
  <si>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</si>
  <si>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</si>
  <si>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</si>
  <si>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</si>
  <si>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</si>
  <si>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</si>
  <si>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</si>
  <si>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</si>
  <si>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</si>
  <si>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</si>
  <si>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</si>
  <si>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</si>
  <si>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</si>
  <si>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</si>
  <si>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</si>
  <si>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</si>
  <si>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</si>
  <si>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</si>
  <si>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</si>
  <si>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</si>
  <si>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</si>
  <si>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</si>
  <si>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</si>
  <si>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</si>
  <si>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</si>
  <si>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</si>
  <si>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</si>
  <si>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</si>
  <si>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</si>
  <si>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</si>
  <si>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</si>
  <si>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</si>
  <si>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</si>
  <si>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</si>
  <si>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</si>
  <si>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</si>
  <si>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</si>
  <si>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</si>
  <si>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</si>
  <si>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</si>
  <si>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</si>
  <si>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</si>
  <si>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</si>
  <si>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</si>
  <si>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</si>
  <si>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</si>
  <si>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</si>
  <si>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</si>
  <si>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</si>
  <si>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</si>
  <si>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</si>
  <si>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</si>
  <si>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</si>
  <si>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</si>
  <si>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</si>
  <si>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</si>
  <si>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</si>
  <si>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</si>
  <si>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</si>
  <si>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</si>
  <si>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</si>
  <si>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</si>
  <si>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</si>
  <si>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</si>
  <si>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</si>
  <si>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</si>
  <si>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</si>
  <si>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</si>
  <si>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</si>
  <si>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</si>
  <si>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</si>
  <si>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</si>
  <si>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</si>
  <si>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</si>
  <si>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</si>
  <si>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</si>
  <si>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</si>
  <si>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</si>
  <si>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</si>
  <si>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</si>
  <si>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</si>
  <si>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</si>
  <si>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</si>
  <si>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</si>
  <si>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</si>
  <si>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</si>
  <si>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</si>
  <si>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</si>
  <si>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</si>
  <si>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</si>
  <si>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</si>
  <si>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</si>
  <si>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</si>
  <si>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</si>
  <si>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</si>
  <si>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</si>
  <si>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</si>
  <si>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</si>
  <si>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</si>
  <si>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</si>
  <si>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</si>
  <si>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</si>
  <si>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</si>
  <si>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</si>
  <si>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</si>
  <si>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</si>
  <si>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</si>
  <si>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</si>
  <si>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</si>
  <si>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</si>
  <si>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</si>
  <si>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</si>
  <si>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</si>
  <si>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</si>
  <si>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</si>
  <si>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</si>
  <si>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</si>
  <si>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</si>
  <si>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</si>
  <si>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</si>
  <si>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</si>
  <si>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</si>
  <si>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</si>
  <si>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</si>
  <si>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</si>
  <si>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</si>
  <si>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</si>
  <si>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</si>
  <si>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</si>
  <si>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</si>
  <si>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</si>
  <si>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</si>
  <si>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</si>
  <si>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</si>
  <si>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</si>
  <si>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</si>
  <si>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</si>
  <si>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</si>
  <si>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</si>
  <si>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</si>
  <si>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</si>
  <si>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</si>
  <si>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</si>
  <si>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</si>
  <si>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</si>
  <si>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</si>
  <si>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</si>
  <si>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</si>
  <si>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</si>
  <si>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</si>
  <si>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</si>
  <si>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</si>
  <si>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</si>
  <si>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</si>
  <si>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</si>
  <si>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</si>
  <si>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</si>
  <si>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</si>
  <si>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</si>
  <si>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</si>
  <si>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</si>
  <si>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</si>
  <si>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</si>
  <si>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</si>
  <si>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</si>
  <si>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</si>
  <si>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</si>
  <si>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</si>
  <si>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</si>
  <si>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</si>
  <si>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</si>
  <si>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</si>
  <si>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</si>
  <si>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</si>
  <si>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</si>
  <si>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</si>
  <si>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</si>
  <si>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</si>
  <si>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</si>
  <si>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</si>
  <si>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</si>
  <si>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</si>
  <si>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</si>
  <si>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</si>
  <si>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</si>
  <si>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</si>
  <si>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</si>
  <si>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</si>
  <si>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</si>
  <si>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</si>
  <si>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</si>
  <si>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</si>
  <si>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</si>
  <si>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</si>
  <si>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</si>
  <si>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</si>
  <si>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</si>
  <si>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</si>
  <si>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</si>
  <si>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</si>
  <si>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</si>
  <si>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</si>
  <si>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</si>
  <si>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</si>
  <si>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</si>
  <si>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</si>
  <si>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</si>
  <si>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</si>
  <si>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</si>
  <si>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</si>
  <si>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</si>
  <si>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</si>
  <si>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</si>
  <si>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</si>
  <si>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</si>
  <si>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</si>
  <si>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</si>
  <si>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</si>
  <si>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</si>
  <si>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</si>
  <si>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</si>
  <si>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</si>
  <si>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</si>
  <si>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</si>
  <si>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</si>
  <si>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</si>
  <si>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</si>
  <si>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</si>
  <si>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</si>
  <si>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</si>
  <si>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</si>
  <si>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</si>
  <si>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</si>
  <si>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</si>
  <si>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</si>
  <si>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</si>
  <si>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</si>
  <si>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</si>
  <si>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</si>
  <si>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</si>
  <si>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</si>
  <si>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</si>
  <si>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</si>
  <si>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</si>
  <si>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</si>
  <si>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</si>
  <si>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</si>
  <si>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</si>
  <si>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</si>
  <si>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</si>
  <si>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</si>
  <si>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</si>
  <si>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</si>
  <si>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</si>
  <si>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</si>
  <si>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</si>
  <si>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</si>
  <si>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</si>
  <si>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</si>
  <si>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</si>
  <si>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</si>
  <si>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</si>
  <si>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</si>
  <si>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</si>
  <si>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</si>
  <si>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</si>
  <si>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</si>
  <si>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</si>
  <si>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</si>
  <si>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</si>
  <si>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</si>
  <si>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</si>
  <si>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</si>
  <si>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</si>
  <si>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</si>
  <si>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</si>
  <si>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</si>
  <si>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</si>
  <si>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</si>
  <si>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</si>
  <si>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</si>
  <si>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</si>
  <si>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</si>
  <si>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</si>
  <si>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</si>
  <si>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</si>
  <si>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</si>
  <si>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</si>
  <si>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</si>
  <si>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</si>
  <si>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</si>
  <si>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</si>
  <si>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</si>
  <si>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</si>
  <si>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</si>
  <si>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</si>
  <si>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</si>
  <si>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</si>
  <si>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</si>
  <si>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</si>
  <si>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</si>
  <si>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</si>
  <si>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</si>
  <si>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</si>
  <si>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</si>
  <si>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</si>
  <si>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</si>
  <si>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</si>
  <si>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</si>
  <si>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</si>
  <si>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</si>
  <si>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</si>
  <si>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</si>
  <si>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</si>
  <si>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</si>
  <si>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</si>
  <si>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</si>
  <si>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</si>
  <si>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</si>
  <si>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</si>
  <si>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</si>
  <si>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</si>
  <si>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</si>
  <si>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</si>
  <si>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</si>
  <si>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</si>
  <si>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</si>
  <si>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</si>
  <si>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</si>
  <si>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</si>
  <si>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</si>
  <si>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</si>
  <si>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</si>
  <si>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</si>
  <si>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</si>
  <si>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</si>
  <si>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</si>
  <si>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</si>
  <si>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</si>
  <si>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</si>
  <si>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</si>
  <si>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</si>
  <si>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</si>
  <si>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</si>
  <si>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</si>
  <si>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</si>
  <si>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</si>
  <si>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</si>
  <si>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</si>
  <si>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</si>
  <si>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</si>
  <si>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</si>
  <si>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</si>
  <si>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</si>
  <si>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</si>
  <si>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</si>
  <si>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</si>
  <si>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</si>
  <si>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</si>
  <si>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</si>
  <si>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</si>
  <si>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</si>
  <si>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</si>
  <si>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</si>
  <si>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</si>
  <si>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</si>
  <si>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</si>
  <si>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</si>
  <si>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</si>
  <si>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</si>
  <si>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</si>
  <si>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</si>
  <si>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</si>
  <si>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</si>
  <si>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</si>
  <si>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</si>
  <si>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</si>
  <si>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</si>
  <si>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</si>
  <si>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</si>
  <si>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</si>
  <si>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</si>
  <si>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</si>
  <si>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</si>
  <si>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</si>
  <si>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</si>
  <si>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</si>
  <si>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</si>
  <si>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</si>
  <si>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</si>
  <si>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</si>
  <si>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</si>
  <si>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</si>
  <si>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</si>
  <si>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</si>
  <si>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</si>
  <si>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</si>
  <si>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</si>
  <si>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</si>
  <si>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</si>
  <si>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</si>
  <si>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</si>
  <si>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</si>
  <si>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</si>
  <si>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</si>
  <si>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</si>
  <si>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</si>
  <si>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</si>
  <si>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</si>
  <si>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</si>
  <si>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</si>
  <si>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</si>
  <si>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</si>
  <si>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</si>
  <si>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</si>
  <si>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</si>
  <si>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</si>
  <si>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</si>
  <si>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</si>
  <si>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</si>
  <si>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</si>
  <si>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</si>
  <si>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</si>
  <si>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</si>
  <si>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</si>
  <si>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</si>
  <si>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</si>
  <si>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</si>
  <si>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</si>
  <si>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</si>
  <si>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</si>
  <si>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</si>
  <si>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</si>
  <si>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</si>
  <si>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</si>
  <si>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</si>
  <si>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</si>
  <si>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</si>
  <si>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</si>
  <si>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</si>
  <si>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</si>
  <si>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</si>
  <si>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</si>
  <si>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</si>
  <si>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</si>
  <si>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</si>
  <si>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</si>
  <si>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</si>
  <si>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</si>
  <si>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</si>
  <si>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</si>
  <si>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</si>
  <si>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</si>
  <si>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</si>
  <si>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</si>
  <si>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</si>
  <si>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</si>
  <si>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</si>
  <si>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</si>
  <si>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</si>
  <si>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</si>
  <si>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</si>
  <si>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</si>
  <si>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</si>
  <si>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</si>
  <si>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</si>
  <si>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</si>
  <si>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</si>
  <si>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</si>
  <si>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</si>
  <si>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</si>
  <si>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</si>
  <si>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</si>
  <si>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</si>
  <si>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</si>
  <si>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</si>
  <si>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</si>
  <si>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</si>
  <si>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</si>
  <si>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</si>
  <si>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</si>
  <si>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</si>
  <si>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</si>
  <si>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</si>
  <si>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</si>
  <si>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</si>
  <si>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</si>
  <si>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</si>
  <si>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</si>
  <si>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</si>
  <si>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</si>
  <si>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</si>
  <si>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</si>
  <si>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</si>
  <si>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</si>
  <si>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</si>
  <si>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</si>
  <si>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</si>
  <si>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</si>
  <si>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</si>
  <si>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</si>
  <si>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</si>
  <si>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</si>
  <si>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</si>
  <si>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</si>
  <si>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</si>
  <si>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</si>
  <si>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</si>
  <si>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</si>
  <si>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</si>
  <si>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</si>
  <si>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</si>
  <si>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</si>
  <si>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</si>
  <si>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</si>
  <si>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</si>
  <si>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</si>
  <si>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</si>
  <si>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</si>
  <si>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</si>
  <si>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</si>
  <si>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</si>
  <si>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</si>
  <si>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</si>
  <si>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</si>
  <si>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</si>
  <si>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</si>
  <si>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</si>
  <si>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</si>
  <si>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</si>
  <si>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</si>
  <si>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</si>
  <si>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</si>
  <si>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</si>
  <si>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</si>
  <si>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</si>
  <si>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</si>
  <si>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</si>
  <si>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</si>
  <si>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</si>
  <si>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</si>
  <si>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</si>
  <si>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</si>
  <si>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</si>
  <si>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</si>
  <si>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</si>
  <si>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</si>
  <si>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</si>
  <si>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</si>
  <si>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</si>
  <si>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</si>
  <si>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</si>
  <si>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</si>
  <si>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</si>
  <si>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</si>
  <si>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</si>
  <si>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</si>
  <si>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</si>
  <si>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</si>
  <si>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</si>
  <si>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</si>
  <si>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</si>
  <si>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</si>
  <si>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</si>
  <si>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</si>
  <si>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</si>
  <si>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</si>
  <si>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</si>
  <si>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</si>
  <si>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</si>
  <si>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</si>
  <si>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</si>
  <si>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</si>
  <si>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</si>
  <si>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</si>
  <si>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</si>
  <si>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</si>
  <si>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</si>
  <si>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</si>
  <si>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</si>
  <si>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</si>
  <si>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</si>
  <si>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</si>
  <si>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</si>
  <si>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</si>
  <si>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</si>
  <si>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</si>
  <si>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</si>
  <si>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</si>
  <si>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</si>
  <si>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</si>
  <si>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</si>
  <si>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</si>
  <si>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</si>
  <si>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</si>
  <si>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</si>
  <si>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</si>
  <si>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</si>
  <si>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</si>
  <si>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</si>
  <si>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</si>
  <si>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</si>
  <si>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</si>
  <si>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</si>
  <si>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</si>
  <si>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</si>
  <si>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</si>
  <si>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</si>
  <si>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</si>
  <si>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</si>
  <si>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</si>
  <si>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</si>
  <si>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</si>
  <si>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</si>
  <si>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</si>
  <si>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</si>
  <si>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</si>
  <si>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</si>
  <si>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</si>
  <si>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</si>
  <si>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</si>
  <si>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</si>
  <si>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</si>
  <si>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</si>
  <si>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</si>
  <si>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</si>
  <si>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</si>
  <si>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</si>
  <si>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</si>
  <si>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</si>
  <si>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</si>
  <si>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</si>
  <si>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</si>
  <si>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</si>
  <si>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</si>
  <si>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</si>
  <si>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</si>
  <si>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</si>
  <si>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</si>
  <si>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</si>
  <si>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</si>
  <si>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</si>
  <si>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</si>
  <si>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</si>
  <si>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</si>
  <si>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</si>
  <si>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</si>
  <si>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</si>
  <si>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</si>
  <si>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</si>
  <si>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</si>
  <si>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</si>
  <si>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</si>
  <si>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</si>
  <si>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</si>
  <si>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</si>
  <si>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</si>
  <si>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</si>
  <si>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</si>
  <si>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</si>
  <si>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</si>
  <si>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</si>
  <si>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</si>
  <si>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</si>
  <si>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</si>
  <si>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</si>
  <si>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</si>
  <si>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</si>
  <si>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</si>
  <si>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</si>
  <si>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</si>
  <si>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</si>
  <si>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</si>
  <si>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</si>
  <si>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</si>
  <si>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</si>
  <si>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</si>
  <si>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</si>
  <si>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</si>
  <si>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</si>
  <si>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</si>
  <si>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</si>
  <si>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</si>
  <si>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</si>
  <si>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</si>
  <si>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</si>
  <si>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</si>
  <si>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</si>
  <si>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</si>
  <si>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</si>
  <si>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</si>
  <si>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</si>
  <si>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</si>
  <si>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</si>
  <si>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</si>
  <si>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</si>
  <si>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</si>
  <si>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</si>
  <si>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</si>
  <si>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</si>
  <si>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</si>
  <si>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</si>
  <si>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</si>
  <si>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</si>
  <si>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</si>
  <si>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</si>
  <si>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</si>
  <si>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</si>
  <si>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</si>
  <si>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</si>
  <si>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</si>
  <si>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</si>
  <si>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</si>
  <si>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</si>
  <si>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</si>
  <si>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</si>
  <si>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</si>
  <si>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</si>
  <si>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</si>
  <si>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</si>
  <si>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</si>
  <si>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</si>
  <si>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</si>
  <si>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</si>
  <si>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</si>
  <si>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</si>
  <si>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</si>
  <si>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</si>
  <si>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</si>
  <si>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</si>
  <si>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</si>
  <si>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</si>
  <si>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</si>
  <si>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</si>
  <si>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</si>
  <si>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</si>
  <si>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</si>
  <si>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</si>
  <si>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</si>
  <si>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</si>
  <si>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</si>
  <si>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</si>
  <si>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</si>
  <si>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</si>
  <si>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</si>
  <si>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</si>
  <si>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</si>
  <si>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</si>
  <si>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</si>
  <si>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</si>
  <si>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</si>
  <si>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</si>
  <si>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</si>
  <si>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</si>
  <si>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</si>
  <si>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</si>
  <si>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</si>
  <si>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</si>
  <si>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</si>
  <si>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</si>
  <si>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</si>
  <si>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</si>
  <si>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</si>
  <si>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</si>
  <si>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</si>
  <si>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</si>
  <si>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</si>
  <si>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</si>
  <si>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</si>
  <si>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</si>
  <si>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</si>
  <si>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</si>
  <si>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</si>
  <si>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</si>
  <si>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</si>
  <si>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</si>
  <si>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</si>
  <si>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</si>
  <si>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</si>
  <si>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</si>
  <si>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</si>
  <si>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</si>
  <si>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</si>
  <si>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</si>
  <si>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</si>
  <si>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</si>
  <si>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</si>
  <si>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</si>
  <si>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</si>
  <si>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</si>
  <si>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</si>
  <si>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</si>
  <si>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</si>
  <si>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</si>
  <si>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</si>
  <si>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</si>
  <si>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</si>
  <si>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</si>
  <si>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</si>
  <si>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</si>
  <si>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</si>
  <si>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</si>
  <si>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</si>
  <si>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</si>
  <si>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</si>
  <si>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</si>
  <si>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</si>
  <si>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</si>
  <si>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</si>
  <si>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</si>
  <si>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</si>
  <si>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</si>
  <si>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</si>
  <si>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</si>
  <si>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</si>
  <si>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</si>
  <si>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</si>
  <si>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</si>
  <si>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</si>
  <si>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</si>
  <si>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</si>
  <si>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</si>
  <si>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</si>
  <si>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</si>
  <si>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</si>
  <si>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</si>
  <si>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</si>
  <si>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</si>
  <si>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</si>
  <si>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</si>
  <si>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</si>
  <si>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</si>
  <si>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</si>
  <si>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</si>
  <si>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</si>
  <si>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</si>
  <si>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</si>
  <si>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</si>
  <si>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</si>
  <si>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</si>
  <si>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</si>
  <si>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</si>
  <si>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</si>
  <si>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</si>
  <si>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</si>
  <si>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</si>
  <si>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</si>
  <si>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</si>
  <si>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</si>
  <si>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</si>
  <si>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</si>
  <si>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</si>
  <si>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</si>
  <si>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</si>
  <si>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</si>
  <si>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</si>
  <si>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</si>
  <si>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</si>
  <si>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</si>
  <si>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</si>
  <si>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</si>
  <si>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</si>
  <si>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</si>
  <si>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</si>
  <si>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</si>
  <si>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</si>
  <si>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</si>
  <si>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</si>
  <si>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</si>
  <si>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</si>
  <si>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</si>
  <si>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</si>
  <si>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</si>
  <si>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</si>
  <si>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</si>
  <si>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</si>
  <si>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</si>
  <si>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</si>
  <si>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</si>
  <si>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</si>
  <si>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</si>
  <si>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</si>
  <si>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</si>
  <si>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</si>
  <si>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</si>
  <si>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</si>
  <si>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</si>
  <si>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</si>
  <si>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</si>
  <si>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</si>
  <si>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</si>
  <si>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</si>
  <si>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</si>
  <si>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</si>
  <si>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</si>
  <si>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</si>
  <si>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</si>
  <si>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</si>
  <si>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</si>
  <si>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</si>
  <si>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</si>
  <si>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</si>
  <si>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</si>
  <si>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</si>
  <si>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</si>
  <si>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</si>
  <si>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</si>
  <si>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</si>
  <si>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</si>
  <si>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</si>
  <si>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</si>
  <si>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</si>
  <si>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</si>
  <si>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</si>
  <si>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</si>
  <si>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</si>
  <si>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</si>
  <si>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</si>
  <si>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</si>
  <si>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</si>
  <si>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</si>
  <si>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</si>
  <si>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</si>
  <si>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</si>
  <si>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</si>
  <si>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</si>
  <si>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</si>
  <si>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</si>
  <si>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</si>
  <si>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</si>
  <si>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</si>
  <si>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</si>
  <si>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</si>
  <si>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</si>
  <si>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</si>
  <si>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</si>
  <si>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</si>
  <si>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</si>
  <si>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</si>
  <si>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</si>
  <si>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</si>
  <si>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</si>
  <si>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</si>
  <si>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</si>
  <si>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</si>
  <si>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</si>
  <si>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</si>
  <si>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</si>
  <si>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</si>
  <si>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</si>
  <si>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</si>
  <si>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</si>
  <si>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</si>
  <si>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</si>
  <si>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</si>
  <si>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</si>
  <si>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</si>
  <si>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</si>
  <si>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</si>
  <si>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</si>
  <si>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</si>
  <si>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</si>
  <si>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</si>
  <si>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</si>
  <si>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</si>
  <si>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</si>
  <si>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</si>
  <si>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</si>
  <si>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</si>
  <si>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</si>
  <si>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</si>
  <si>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</si>
  <si>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</si>
  <si>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</si>
  <si>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</si>
  <si>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</si>
  <si>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</si>
  <si>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</si>
  <si>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</si>
  <si>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</si>
  <si>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</si>
  <si>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</si>
  <si>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</si>
  <si>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</si>
  <si>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</si>
  <si>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</si>
  <si>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</si>
  <si>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</si>
  <si>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</si>
  <si>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</si>
  <si>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</si>
  <si>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</si>
  <si>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</si>
  <si>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</si>
  <si>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</si>
  <si>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</si>
  <si>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</si>
  <si>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</si>
  <si>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</si>
  <si>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</si>
  <si>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</si>
  <si>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</si>
  <si>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</si>
  <si>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</si>
  <si>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</si>
  <si>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</si>
  <si>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</si>
  <si>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</si>
  <si>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</si>
  <si>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</si>
  <si>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</si>
  <si>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</si>
  <si>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</si>
  <si>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</si>
  <si>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</si>
  <si>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</si>
  <si>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</si>
  <si>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</si>
  <si>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</si>
  <si>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</si>
  <si>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</si>
  <si>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</si>
  <si>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</si>
  <si>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</si>
  <si>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</si>
  <si>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</si>
  <si>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</si>
  <si>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</si>
  <si>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</si>
  <si>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</si>
  <si>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</si>
  <si>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</si>
  <si>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</si>
  <si>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</si>
  <si>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</si>
  <si>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</si>
  <si>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</si>
  <si>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</si>
  <si>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</si>
  <si>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</si>
  <si>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</si>
  <si>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</si>
  <si>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</si>
  <si>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</si>
  <si>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</si>
  <si>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</si>
  <si>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</si>
  <si>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</si>
  <si>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</si>
  <si>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</si>
  <si>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</si>
  <si>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</si>
  <si>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</si>
  <si>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</si>
  <si>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</si>
  <si>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</si>
  <si>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</si>
  <si>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</si>
  <si>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</si>
  <si>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</si>
  <si>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</si>
  <si>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</si>
  <si>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</si>
  <si>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</si>
  <si>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</si>
  <si>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</si>
  <si>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</si>
  <si>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</si>
  <si>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</si>
  <si>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</si>
  <si>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</si>
  <si>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</si>
  <si>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</si>
  <si>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</si>
  <si>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</si>
  <si>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</si>
  <si>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</si>
  <si>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</si>
  <si>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</si>
  <si>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</si>
  <si>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</si>
  <si>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</si>
  <si>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</si>
  <si>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</si>
  <si>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</si>
  <si>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</si>
  <si>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</si>
  <si>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</si>
  <si>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</si>
  <si>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</si>
  <si>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</si>
  <si>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</si>
  <si>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</si>
  <si>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</si>
  <si>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</si>
  <si>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</si>
  <si>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</si>
  <si>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</si>
  <si>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</si>
  <si>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</si>
  <si>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</si>
  <si>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</si>
  <si>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</si>
  <si>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</si>
  <si>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</si>
  <si>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</si>
  <si>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</si>
  <si>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</si>
  <si>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</si>
  <si>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</si>
  <si>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</si>
  <si>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</si>
  <si>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</si>
  <si>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</si>
  <si>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</si>
  <si>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</si>
  <si>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</si>
  <si>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</si>
  <si>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</si>
  <si>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</si>
  <si>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</si>
  <si>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</si>
  <si>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</si>
  <si>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</si>
  <si>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</si>
  <si>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</si>
  <si>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</si>
  <si>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</si>
  <si>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</si>
  <si>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</si>
  <si>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</si>
  <si>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</si>
  <si>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</si>
  <si>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</si>
  <si>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</si>
  <si>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</si>
  <si>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</si>
  <si>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</si>
  <si>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</si>
  <si>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</si>
  <si>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</si>
  <si>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</si>
  <si>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</si>
  <si>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</si>
  <si>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</si>
  <si>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</si>
  <si>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</si>
  <si>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</si>
  <si>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</si>
  <si>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</si>
  <si>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</si>
  <si>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</si>
  <si>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</si>
  <si>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</si>
  <si>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</si>
  <si>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</si>
  <si>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</si>
  <si>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</si>
  <si>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</si>
  <si>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</si>
  <si>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</si>
  <si>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</si>
  <si>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</si>
  <si>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</si>
  <si>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</si>
  <si>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</si>
  <si>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</si>
  <si>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</si>
  <si>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</si>
  <si>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</si>
  <si>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</si>
  <si>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</si>
  <si>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</si>
  <si>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</si>
  <si>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</si>
  <si>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</si>
  <si>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</si>
  <si>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</si>
  <si>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</si>
  <si>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</si>
  <si>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</si>
  <si>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</si>
  <si>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</si>
  <si>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</si>
  <si>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</si>
  <si>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</si>
  <si>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</si>
  <si>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</si>
  <si>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</si>
  <si>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</si>
  <si>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</si>
  <si>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</si>
  <si>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</si>
  <si>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</si>
  <si>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</si>
  <si>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</si>
  <si>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</si>
  <si>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</si>
  <si>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</si>
  <si>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</si>
  <si>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</si>
  <si>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</si>
  <si>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</si>
  <si>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</si>
  <si>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</si>
  <si>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</si>
  <si>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</si>
  <si>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</si>
  <si>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</si>
  <si>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</si>
  <si>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</si>
  <si>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</si>
  <si>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</si>
  <si>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</si>
  <si>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</si>
  <si>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</si>
  <si>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</si>
  <si>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</si>
  <si>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</si>
  <si>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</si>
  <si>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</si>
  <si>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</si>
  <si>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</si>
  <si>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</si>
  <si>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</si>
  <si>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</si>
  <si>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</si>
  <si>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</si>
  <si>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</si>
  <si>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</si>
  <si>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</si>
  <si>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</si>
  <si>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</si>
  <si>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</si>
  <si>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</si>
  <si>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</si>
  <si>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</si>
  <si>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</si>
  <si>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</si>
  <si>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</si>
  <si>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</si>
  <si>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</si>
  <si>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</si>
  <si>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</si>
  <si>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</si>
  <si>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</si>
  <si>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</si>
  <si>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</si>
  <si>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</si>
  <si>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</si>
  <si>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</si>
  <si>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</si>
  <si>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</si>
  <si>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</si>
  <si>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</si>
  <si>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</si>
  <si>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</si>
  <si>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</si>
  <si>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</si>
  <si>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</si>
  <si>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</si>
  <si>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</si>
  <si>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</si>
  <si>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</si>
  <si>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</si>
  <si>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</si>
  <si>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</si>
  <si>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</si>
  <si>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</si>
  <si>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</si>
  <si>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</si>
  <si>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</si>
  <si>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</si>
  <si>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</si>
  <si>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</si>
  <si>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</si>
  <si>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</si>
  <si>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</si>
  <si>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</si>
  <si>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</si>
  <si>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</si>
  <si>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</si>
  <si>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</si>
  <si>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</si>
  <si>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</si>
  <si>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</si>
  <si>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</si>
  <si>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</si>
  <si>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</si>
  <si>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</si>
  <si>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</si>
  <si>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</si>
  <si>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</si>
  <si>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</si>
  <si>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</si>
  <si>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</si>
  <si>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</si>
  <si>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</si>
  <si>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</si>
  <si>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</si>
  <si>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</si>
  <si>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</si>
  <si>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</si>
  <si>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</si>
  <si>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</si>
  <si>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</si>
  <si>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</si>
  <si>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</si>
  <si>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</si>
  <si>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</si>
  <si>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</si>
  <si>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</si>
  <si>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</si>
  <si>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</si>
  <si>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</si>
  <si>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</si>
  <si>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</si>
  <si>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</si>
  <si>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</si>
  <si>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</si>
  <si>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</si>
  <si>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</si>
  <si>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</si>
  <si>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</si>
  <si>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</si>
  <si>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</si>
  <si>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</si>
  <si>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</si>
  <si>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</si>
  <si>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</si>
  <si>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</si>
  <si>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</si>
  <si>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</si>
  <si>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</si>
  <si>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</si>
  <si>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</si>
  <si>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</si>
  <si>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</si>
  <si>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</si>
  <si>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</si>
  <si>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</si>
  <si>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</si>
  <si>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</si>
  <si>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</si>
  <si>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</si>
  <si>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</si>
  <si>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</si>
  <si>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</si>
  <si>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</si>
  <si>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</si>
  <si>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</si>
  <si>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</si>
  <si>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</si>
  <si>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</si>
  <si>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</si>
  <si>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</si>
  <si>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</si>
  <si>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</si>
  <si>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</si>
  <si>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</si>
  <si>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</si>
  <si>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</si>
  <si>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</si>
  <si>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</si>
  <si>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</si>
  <si>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</si>
  <si>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</si>
  <si>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</si>
  <si>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</si>
  <si>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</si>
  <si>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</si>
  <si>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</si>
  <si>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</si>
  <si>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</si>
  <si>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</si>
  <si>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</si>
  <si>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</si>
  <si>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</si>
  <si>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</si>
  <si>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</si>
  <si>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</si>
  <si>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</si>
  <si>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</si>
  <si>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</si>
  <si>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</si>
  <si>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</si>
  <si>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</si>
  <si>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</si>
  <si>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</si>
  <si>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</si>
  <si>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</si>
  <si>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</si>
  <si>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</si>
  <si>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</si>
  <si>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</si>
  <si>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</si>
  <si>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</si>
  <si>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</si>
  <si>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</si>
  <si>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</si>
  <si>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</si>
  <si>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</si>
  <si>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</si>
  <si>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</si>
  <si>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</si>
  <si>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</si>
  <si>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</si>
  <si>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</si>
  <si>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</si>
  <si>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</si>
  <si>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</si>
  <si>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</si>
  <si>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</si>
  <si>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</si>
  <si>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</si>
  <si>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</si>
  <si>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</si>
  <si>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</si>
  <si>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</si>
  <si>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</si>
  <si>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</si>
  <si>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</si>
  <si>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</si>
  <si>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</si>
  <si>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</si>
  <si>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</si>
  <si>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</si>
  <si>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</si>
  <si>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</si>
  <si>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</si>
  <si>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</si>
  <si>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</si>
  <si>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</si>
  <si>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</si>
  <si>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</si>
  <si>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</si>
  <si>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</si>
  <si>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</si>
  <si>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</si>
  <si>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</si>
  <si>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</si>
  <si>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</si>
  <si>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</si>
  <si>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</si>
  <si>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</si>
  <si>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</si>
  <si>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</si>
  <si>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</si>
  <si>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</si>
  <si>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</si>
  <si>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</si>
  <si>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</si>
  <si>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</si>
  <si>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</si>
  <si>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</si>
  <si>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</si>
  <si>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</si>
  <si>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</si>
  <si>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</si>
  <si>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</si>
  <si>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</si>
  <si>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</si>
  <si>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</si>
  <si>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</si>
  <si>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</si>
  <si>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</si>
  <si>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</si>
  <si>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</si>
  <si>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</si>
  <si>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</si>
  <si>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</si>
  <si>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</si>
  <si>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</si>
  <si>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</si>
  <si>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</si>
  <si>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</si>
  <si>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</si>
  <si>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</si>
  <si>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</si>
  <si>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</si>
  <si>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</si>
  <si>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</si>
  <si>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</si>
  <si>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</si>
  <si>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</si>
  <si>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</si>
  <si>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</si>
  <si>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</si>
  <si>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</si>
  <si>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</si>
  <si>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</si>
  <si>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</si>
  <si>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</si>
  <si>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</si>
  <si>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</si>
  <si>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</si>
  <si>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</si>
  <si>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</si>
  <si>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</si>
  <si>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</si>
  <si>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</si>
  <si>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</si>
  <si>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</si>
  <si>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</si>
  <si>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</si>
  <si>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</si>
  <si>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</si>
  <si>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</si>
  <si>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</si>
  <si>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</si>
  <si>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</si>
  <si>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</si>
  <si>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</si>
  <si>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</si>
  <si>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</si>
  <si>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</si>
  <si>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</si>
  <si>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</si>
  <si>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</si>
  <si>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</si>
  <si>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</si>
  <si>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</si>
  <si>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</si>
  <si>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</si>
  <si>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</si>
  <si>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</si>
  <si>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</si>
  <si>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</si>
  <si>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</si>
  <si>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</si>
  <si>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</si>
  <si>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</si>
  <si>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</si>
  <si>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</si>
  <si>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</si>
  <si>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</si>
  <si>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</si>
  <si>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</si>
  <si>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</si>
  <si>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</si>
  <si>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</si>
  <si>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</si>
  <si>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</si>
  <si>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</si>
  <si>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</si>
  <si>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</si>
  <si>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</si>
  <si>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</si>
  <si>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</si>
  <si>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</si>
  <si>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</si>
  <si>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</si>
  <si>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</si>
  <si>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</si>
  <si>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</si>
  <si>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</si>
  <si>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</si>
  <si>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</si>
  <si>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</si>
  <si>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</si>
  <si>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</si>
  <si>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</si>
  <si>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</si>
  <si>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</si>
  <si>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</si>
  <si>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</si>
  <si>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</si>
  <si>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</si>
  <si>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</si>
  <si>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</si>
  <si>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</si>
  <si>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</si>
  <si>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</si>
  <si>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</si>
  <si>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</si>
  <si>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</si>
  <si>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</si>
  <si>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</si>
  <si>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</si>
  <si>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</si>
  <si>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</si>
  <si>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</si>
  <si>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</si>
  <si>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</si>
  <si>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</si>
  <si>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</si>
  <si>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</si>
  <si>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</si>
  <si>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</si>
  <si>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</si>
  <si>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</si>
  <si>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</si>
  <si>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</si>
  <si>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</si>
  <si>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</si>
  <si>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</si>
  <si>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</si>
  <si>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</si>
  <si>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</si>
  <si>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</si>
  <si>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</si>
  <si>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</si>
  <si>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</si>
  <si>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</si>
  <si>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</si>
  <si>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</si>
  <si>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</si>
  <si>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</si>
  <si>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</si>
  <si>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</si>
  <si>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</si>
  <si>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</si>
  <si>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</si>
  <si>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</si>
  <si>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</si>
  <si>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</si>
  <si>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</si>
  <si>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</si>
  <si>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</si>
  <si>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</si>
  <si>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</si>
  <si>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</si>
  <si>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</si>
  <si>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</si>
  <si>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</si>
  <si>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</si>
  <si>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</si>
  <si>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</si>
  <si>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</si>
  <si>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</si>
  <si>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</si>
  <si>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</si>
  <si>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</si>
  <si>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</si>
  <si>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</si>
  <si>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</si>
  <si>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</si>
  <si>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</si>
  <si>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</si>
  <si>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</si>
  <si>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</si>
  <si>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</si>
  <si>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</si>
  <si>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</si>
  <si>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</si>
  <si>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</si>
  <si>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</si>
  <si>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</si>
  <si>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</si>
  <si>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</si>
  <si>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</si>
  <si>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</si>
  <si>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</si>
  <si>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</si>
  <si>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</si>
  <si>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</si>
  <si>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</si>
  <si>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</si>
  <si>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</si>
  <si>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</si>
  <si>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</si>
  <si>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</si>
  <si>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</si>
  <si>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</si>
  <si>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</si>
  <si>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</si>
  <si>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</si>
  <si>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</si>
  <si>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</si>
  <si>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</si>
  <si>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</si>
  <si>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</si>
  <si>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</si>
  <si>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</si>
  <si>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</si>
  <si>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</si>
  <si>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</si>
  <si>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</si>
  <si>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</si>
  <si>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</si>
  <si>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</si>
  <si>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</si>
  <si>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</si>
  <si>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</si>
  <si>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</si>
  <si>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</si>
  <si>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</si>
  <si>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</si>
  <si>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</si>
  <si>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</si>
  <si>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</si>
  <si>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</si>
  <si>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</si>
  <si>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</si>
  <si>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</si>
  <si>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</si>
  <si>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</si>
  <si>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</si>
  <si>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</si>
  <si>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</si>
  <si>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</si>
  <si>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</si>
  <si>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</si>
  <si>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</si>
  <si>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</si>
  <si>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</si>
  <si>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</si>
  <si>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</si>
  <si>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</si>
  <si>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</si>
  <si>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</si>
  <si>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</si>
  <si>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</si>
  <si>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</si>
  <si>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</si>
  <si>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</si>
  <si>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</si>
  <si>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</si>
  <si>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</si>
  <si>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</si>
  <si>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</si>
  <si>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</si>
  <si>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</si>
  <si>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</si>
  <si>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</si>
  <si>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</si>
  <si>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</si>
  <si>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</si>
  <si>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</si>
  <si>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</si>
  <si>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</si>
  <si>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</si>
  <si>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</si>
  <si>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</si>
  <si>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</si>
  <si>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</si>
  <si>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</si>
  <si>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</si>
  <si>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</si>
  <si>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</si>
  <si>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</si>
  <si>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</si>
  <si>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</si>
  <si>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</si>
  <si>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</si>
  <si>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</si>
  <si>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</si>
  <si>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</si>
  <si>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</si>
  <si>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</si>
  <si>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</si>
  <si>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</si>
  <si>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</si>
  <si>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</si>
  <si>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</si>
  <si>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</si>
  <si>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</si>
  <si>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</si>
  <si>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</si>
  <si>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</si>
  <si>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</si>
  <si>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</si>
  <si>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</si>
  <si>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</si>
  <si>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</si>
  <si>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</si>
  <si>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</si>
  <si>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</si>
  <si>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</si>
  <si>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</si>
  <si>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</si>
  <si>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</si>
  <si>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</si>
  <si>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</si>
  <si>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</si>
  <si>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</si>
  <si>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</si>
  <si>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</si>
  <si>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</si>
  <si>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</si>
  <si>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</si>
  <si>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</si>
  <si>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</si>
  <si>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</si>
  <si>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</si>
  <si>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</si>
  <si>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</si>
  <si>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</si>
  <si>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</si>
  <si>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</si>
  <si>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</si>
  <si>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</si>
  <si>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</si>
  <si>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</si>
  <si>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</si>
  <si>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</si>
  <si>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</si>
  <si>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</si>
  <si>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</si>
  <si>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</si>
  <si>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</si>
  <si>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</si>
  <si>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</si>
  <si>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</si>
  <si>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</si>
  <si>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</si>
  <si>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</si>
  <si>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</si>
  <si>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</si>
  <si>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</si>
  <si>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</si>
  <si>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</si>
  <si>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</si>
  <si>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</si>
  <si>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</si>
  <si>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</si>
  <si>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</si>
  <si>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</si>
  <si>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</si>
  <si>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</si>
  <si>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</si>
  <si>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</si>
  <si>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</si>
  <si>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</si>
  <si>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</si>
  <si>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</si>
  <si>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</si>
  <si>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</si>
  <si>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</si>
  <si>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</si>
  <si>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</si>
  <si>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</si>
  <si>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</si>
  <si>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</si>
  <si>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</si>
  <si>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</si>
  <si>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</si>
  <si>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</si>
  <si>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</si>
  <si>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</si>
  <si>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</si>
  <si>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</si>
  <si>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</si>
  <si>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</si>
  <si>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</si>
  <si>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</si>
  <si>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</si>
  <si>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</si>
  <si>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</si>
  <si>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</si>
  <si>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</si>
  <si>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</si>
  <si>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</si>
  <si>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</si>
  <si>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</si>
  <si>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</si>
  <si>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</si>
  <si>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</si>
  <si>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</si>
  <si>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</si>
  <si>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</si>
  <si>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</si>
  <si>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</si>
  <si>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</si>
  <si>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</si>
  <si>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</si>
  <si>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</si>
  <si>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</si>
  <si>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</si>
  <si>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</si>
  <si>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</si>
  <si>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</si>
  <si>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</si>
  <si>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</si>
  <si>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</si>
  <si>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</si>
  <si>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</si>
  <si>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</si>
  <si>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</si>
  <si>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</si>
  <si>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</si>
  <si>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</si>
  <si>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</si>
  <si>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</si>
  <si>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</si>
  <si>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</si>
  <si>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</si>
  <si>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</si>
  <si>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</si>
  <si>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</si>
  <si>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</si>
  <si>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</si>
  <si>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</si>
  <si>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</si>
  <si>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</si>
  <si>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</si>
  <si>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</si>
  <si>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</si>
  <si>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</si>
  <si>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</si>
  <si>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</si>
  <si>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</si>
  <si>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</si>
  <si>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</si>
  <si>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</si>
  <si>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</si>
  <si>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</si>
  <si>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</si>
  <si>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</si>
  <si>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</si>
  <si>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</si>
  <si>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</si>
  <si>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</si>
  <si>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</si>
  <si>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</si>
  <si>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</si>
  <si>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</si>
  <si>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</si>
  <si>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</si>
  <si>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</si>
  <si>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</si>
  <si>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</si>
  <si>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</si>
  <si>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</si>
  <si>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</si>
  <si>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</si>
  <si>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</si>
  <si>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</si>
  <si>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</si>
  <si>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</si>
  <si>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</si>
  <si>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</si>
  <si>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</si>
  <si>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</si>
  <si>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</si>
  <si>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</si>
  <si>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</si>
  <si>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</si>
  <si>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</si>
  <si>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</si>
  <si>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</si>
  <si>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</si>
  <si>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</si>
  <si>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</si>
  <si>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</si>
  <si>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</si>
  <si>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</si>
  <si>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</si>
  <si>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</si>
  <si>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</si>
  <si>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</si>
  <si>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</si>
  <si>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</si>
  <si>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</si>
  <si>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</si>
  <si>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</si>
  <si>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</si>
  <si>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</si>
  <si>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</si>
  <si>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</si>
  <si>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</si>
  <si>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</si>
  <si>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</si>
  <si>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</si>
  <si>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</si>
  <si>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</si>
  <si>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</si>
  <si>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</si>
  <si>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</si>
  <si>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</si>
  <si>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</si>
  <si>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</si>
  <si>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</si>
  <si>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</si>
  <si>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</si>
  <si>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</si>
  <si>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</si>
  <si>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</si>
  <si>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</si>
  <si>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</si>
  <si>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</si>
  <si>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</si>
  <si>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</si>
  <si>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</si>
  <si>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</si>
  <si>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</si>
  <si>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</si>
  <si>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</si>
  <si>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</si>
  <si>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</si>
  <si>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</si>
  <si>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</si>
  <si>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</si>
  <si>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</si>
  <si>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</si>
  <si>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</si>
  <si>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</si>
  <si>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</si>
  <si>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</si>
  <si>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</si>
  <si>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</si>
  <si>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</si>
  <si>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</si>
  <si>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</si>
  <si>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</si>
  <si>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</si>
  <si>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</si>
  <si>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</si>
  <si>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</si>
  <si>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</si>
  <si>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</si>
  <si>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</si>
  <si>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</si>
  <si>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</si>
  <si>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</si>
  <si>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</si>
  <si>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</si>
  <si>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</si>
  <si>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</si>
  <si>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</si>
  <si>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</si>
  <si>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</si>
  <si>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</si>
  <si>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</si>
  <si>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</si>
  <si>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</si>
  <si>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</si>
  <si>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</si>
  <si>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</si>
  <si>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</si>
  <si>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</si>
  <si>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</si>
  <si>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</si>
  <si>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</si>
  <si>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</si>
  <si>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</si>
  <si>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</si>
  <si>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</si>
  <si>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</si>
  <si>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</si>
  <si>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</si>
  <si>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</si>
  <si>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</si>
  <si>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</si>
  <si>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</si>
  <si>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</si>
  <si>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</si>
  <si>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</si>
  <si>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</si>
  <si>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</si>
  <si>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</si>
  <si>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</si>
  <si>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</si>
  <si>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</si>
  <si>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</si>
  <si>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</si>
  <si>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</si>
  <si>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</si>
  <si>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</si>
  <si>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</si>
  <si>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</si>
  <si>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</si>
  <si>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</si>
  <si>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</si>
  <si>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</si>
  <si>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</si>
  <si>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</si>
  <si>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</si>
  <si>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</si>
  <si>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</si>
  <si>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</si>
  <si>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</si>
  <si>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</si>
  <si>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</si>
  <si>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</si>
  <si>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</si>
  <si>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</si>
  <si>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</si>
  <si>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</si>
  <si>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</si>
  <si>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</si>
  <si>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</si>
  <si>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</si>
  <si>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</si>
  <si>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</si>
  <si>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</si>
  <si>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</si>
  <si>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</si>
  <si>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</si>
  <si>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</si>
  <si>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</si>
  <si>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</si>
  <si>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</si>
  <si>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</si>
  <si>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</si>
  <si>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</si>
  <si>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</si>
  <si>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</si>
  <si>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</si>
  <si>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</si>
  <si>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</si>
  <si>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</si>
  <si>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</si>
  <si>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</si>
  <si>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</si>
  <si>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</si>
  <si>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</si>
  <si>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</si>
  <si>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</si>
  <si>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</si>
  <si>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</si>
  <si>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</si>
  <si>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</si>
  <si>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</si>
  <si>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</si>
  <si>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</si>
  <si>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</si>
  <si>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</si>
  <si>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</si>
  <si>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</si>
  <si>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</si>
  <si>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</si>
  <si>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</si>
  <si>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</si>
  <si>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</si>
  <si>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</si>
  <si>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</si>
  <si>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</si>
  <si>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</si>
  <si>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</si>
  <si>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</si>
  <si>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</si>
  <si>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</si>
  <si>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</si>
  <si>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</si>
  <si>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</si>
  <si>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</si>
  <si>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</si>
  <si>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</si>
  <si>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</si>
  <si>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</si>
  <si>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</si>
  <si>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</si>
  <si>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</si>
  <si>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</si>
  <si>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</si>
  <si>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</si>
  <si>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</si>
  <si>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</si>
  <si>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</si>
  <si>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</si>
  <si>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</si>
  <si>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</si>
  <si>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</si>
  <si>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</si>
  <si>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</si>
  <si>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</si>
  <si>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</si>
  <si>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</si>
  <si>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</si>
  <si>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</si>
  <si>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</si>
  <si>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</si>
  <si>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</si>
  <si>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</si>
  <si>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</si>
  <si>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</si>
  <si>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</si>
  <si>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</si>
  <si>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</si>
  <si>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</si>
  <si>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</si>
  <si>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</si>
  <si>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</si>
  <si>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</si>
  <si>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</si>
  <si>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</si>
  <si>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</si>
  <si>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</si>
  <si>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</si>
  <si>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</si>
  <si>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</si>
  <si>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</si>
  <si>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</si>
  <si>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</si>
  <si>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</si>
  <si>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</si>
  <si>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</si>
  <si>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</si>
  <si>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</si>
  <si>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</si>
  <si>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</si>
  <si>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</si>
  <si>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</si>
  <si>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</si>
  <si>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</si>
  <si>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</si>
  <si>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</si>
  <si>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</si>
  <si>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</si>
  <si>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</si>
  <si>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</si>
  <si>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</si>
  <si>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</si>
  <si>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</si>
  <si>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</si>
  <si>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</si>
  <si>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</si>
  <si>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</si>
  <si>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</si>
  <si>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</si>
  <si>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</si>
  <si>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</si>
  <si>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</si>
  <si>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</si>
  <si>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</si>
  <si>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</si>
  <si>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</si>
  <si>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</si>
  <si>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</si>
  <si>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</si>
  <si>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</si>
  <si>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</si>
  <si>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</si>
  <si>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</si>
  <si>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</si>
  <si>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</si>
  <si>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</si>
  <si>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</si>
  <si>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</si>
  <si>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</si>
  <si>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</si>
  <si>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</si>
  <si>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</si>
  <si>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</si>
  <si>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</si>
  <si>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</si>
  <si>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</si>
  <si>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</si>
  <si>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</si>
  <si>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</si>
  <si>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</si>
  <si>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</si>
  <si>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</si>
  <si>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</si>
  <si>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</si>
  <si>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</si>
  <si>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</si>
  <si>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</si>
  <si>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</si>
  <si>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</si>
  <si>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</si>
  <si>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</si>
  <si>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</si>
  <si>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</si>
  <si>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</si>
  <si>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</si>
  <si>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</si>
  <si>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</si>
  <si>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</si>
  <si>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</si>
  <si>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</si>
  <si>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</si>
  <si>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</si>
  <si>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</si>
  <si>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</si>
  <si>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</si>
  <si>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</si>
  <si>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</si>
  <si>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</si>
  <si>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</si>
  <si>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</si>
  <si>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</si>
  <si>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</si>
  <si>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</si>
  <si>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</si>
  <si>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</si>
  <si>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</si>
  <si>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</si>
  <si>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</si>
  <si>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</si>
  <si>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</si>
  <si>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</si>
  <si>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</si>
  <si>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</si>
  <si>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</si>
  <si>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</si>
  <si>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</si>
  <si>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</si>
  <si>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</si>
  <si>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</si>
  <si>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</si>
  <si>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</si>
  <si>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</si>
  <si>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</si>
  <si>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</si>
  <si>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</si>
  <si>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</si>
  <si>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</si>
  <si>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</si>
  <si>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</si>
  <si>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</si>
  <si>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</si>
  <si>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</si>
  <si>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</si>
  <si>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</si>
  <si>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</si>
  <si>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</si>
  <si>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</si>
  <si>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</si>
  <si>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</si>
  <si>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</si>
  <si>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</si>
  <si>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</si>
  <si>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</si>
  <si>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</si>
  <si>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</si>
  <si>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</si>
  <si>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</si>
  <si>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</si>
  <si>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</si>
  <si>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</si>
  <si>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</si>
  <si>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</si>
  <si>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</si>
  <si>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</si>
  <si>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</si>
  <si>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</si>
  <si>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</si>
  <si>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</si>
  <si>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</si>
  <si>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</si>
  <si>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</si>
  <si>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</si>
  <si>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</si>
  <si>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</si>
  <si>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</si>
  <si>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</si>
  <si>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</si>
  <si>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</si>
  <si>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</si>
  <si>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</si>
  <si>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</si>
  <si>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</si>
  <si>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</si>
  <si>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</si>
  <si>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</si>
  <si>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</si>
  <si>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</si>
  <si>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</si>
  <si>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</si>
  <si>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</si>
  <si>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</si>
  <si>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</si>
  <si>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</si>
  <si>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</si>
  <si>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</si>
  <si>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</si>
  <si>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</si>
  <si>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</si>
  <si>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</si>
  <si>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</si>
  <si>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</si>
  <si>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</si>
  <si>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</si>
  <si>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</si>
  <si>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</si>
  <si>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</si>
  <si>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</si>
  <si>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</si>
  <si>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</si>
  <si>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</si>
  <si>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</si>
  <si>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</si>
  <si>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</si>
  <si>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</si>
  <si>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</si>
  <si>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</si>
  <si>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</si>
  <si>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</si>
  <si>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</si>
  <si>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</si>
  <si>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</si>
  <si>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</si>
  <si>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</si>
  <si>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</si>
  <si>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</si>
  <si>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</si>
  <si>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</si>
  <si>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</si>
  <si>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</si>
  <si>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</si>
  <si>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</si>
  <si>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</si>
  <si>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</si>
  <si>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</si>
  <si>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</si>
  <si>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</si>
  <si>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</si>
  <si>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</si>
  <si>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</si>
  <si>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</si>
  <si>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</si>
  <si>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</si>
  <si>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</si>
  <si>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</si>
  <si>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</si>
  <si>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</si>
  <si>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</si>
  <si>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</si>
  <si>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</si>
  <si>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</si>
  <si>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</si>
  <si>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</si>
  <si>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</si>
  <si>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</si>
  <si>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</si>
  <si>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</si>
  <si>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</si>
  <si>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</si>
  <si>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</si>
  <si>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</si>
  <si>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</si>
  <si>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</si>
  <si>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</si>
  <si>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</si>
  <si>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</si>
  <si>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</si>
  <si>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</si>
  <si>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</si>
  <si>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</si>
  <si>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</si>
  <si>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</si>
  <si>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</si>
  <si>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</si>
  <si>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</si>
  <si>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</si>
  <si>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</si>
  <si>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</si>
  <si>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</si>
  <si>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</si>
  <si>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</si>
  <si>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</si>
  <si>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</si>
  <si>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</si>
  <si>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</si>
  <si>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</si>
  <si>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</si>
  <si>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</si>
  <si>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</si>
  <si>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</si>
  <si>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</si>
  <si>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</si>
  <si>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</si>
  <si>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</si>
  <si>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</si>
  <si>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</si>
  <si>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</si>
  <si>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</si>
  <si>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</si>
  <si>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</si>
  <si>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</si>
  <si>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</si>
  <si>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</si>
  <si>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</si>
  <si>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</si>
  <si>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</si>
  <si>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</si>
  <si>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</si>
  <si>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</si>
  <si>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</si>
  <si>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</si>
  <si>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</si>
  <si>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</si>
  <si>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</si>
  <si>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</si>
  <si>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</si>
  <si>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</si>
  <si>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</si>
  <si>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</si>
  <si>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</si>
  <si>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</si>
  <si>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</si>
  <si>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</si>
  <si>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</si>
  <si>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</si>
  <si>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</si>
  <si>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</si>
  <si>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</si>
  <si>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</si>
  <si>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</si>
  <si>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</si>
  <si>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</si>
  <si>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</si>
  <si>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</si>
  <si>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</si>
  <si>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</si>
  <si>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</si>
  <si>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</si>
  <si>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</si>
  <si>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</si>
  <si>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</si>
  <si>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</si>
  <si>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</si>
  <si>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</si>
  <si>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</si>
  <si>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</si>
  <si>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</si>
  <si>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</si>
  <si>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</si>
  <si>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</si>
  <si>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</si>
  <si>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</si>
  <si>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</si>
  <si>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</si>
  <si>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</si>
  <si>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</si>
  <si>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</si>
  <si>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</si>
  <si>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</si>
  <si>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</si>
  <si>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</si>
  <si>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</si>
  <si>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</si>
  <si>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</si>
  <si>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</si>
  <si>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</si>
  <si>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</si>
  <si>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</si>
  <si>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</si>
  <si>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</si>
  <si>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</si>
  <si>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</si>
  <si>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</si>
  <si>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</si>
  <si>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</si>
  <si>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</si>
  <si>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</si>
  <si>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</si>
  <si>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</si>
  <si>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</si>
  <si>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</si>
  <si>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</si>
  <si>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</si>
  <si>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</si>
  <si>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</si>
  <si>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</si>
  <si>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</si>
  <si>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</si>
  <si>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</si>
  <si>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</si>
  <si>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</si>
  <si>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</si>
  <si>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</si>
  <si>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</si>
  <si>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</si>
  <si>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</si>
  <si>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</si>
  <si>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</si>
  <si>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</si>
  <si>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</si>
  <si>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</si>
  <si>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</si>
  <si>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</si>
  <si>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</si>
  <si>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</si>
  <si>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</si>
  <si>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</si>
  <si>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</si>
  <si>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</si>
  <si>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</si>
  <si>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</si>
  <si>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</si>
  <si>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</si>
  <si>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</si>
  <si>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</si>
  <si>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</si>
  <si>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</si>
  <si>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</si>
  <si>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</si>
  <si>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</si>
  <si>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</si>
  <si>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</si>
  <si>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</si>
  <si>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</si>
  <si>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</si>
  <si>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</si>
  <si>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</si>
  <si>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</si>
  <si>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</si>
  <si>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</si>
  <si>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</si>
  <si>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</si>
  <si>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</si>
  <si>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</si>
  <si>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</si>
  <si>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</si>
  <si>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</si>
  <si>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</si>
  <si>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</si>
  <si>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</si>
  <si>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</si>
  <si>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</si>
  <si>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</si>
  <si>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</si>
  <si>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</si>
  <si>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</si>
  <si>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</si>
  <si>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</si>
  <si>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</si>
  <si>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</si>
  <si>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</si>
  <si>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</si>
  <si>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</si>
  <si>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</si>
  <si>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</si>
  <si>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</si>
  <si>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</si>
  <si>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</si>
  <si>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</si>
  <si>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</si>
  <si>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</si>
  <si>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</si>
  <si>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</si>
  <si>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</si>
  <si>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</si>
  <si>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</si>
  <si>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</si>
  <si>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</si>
  <si>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</si>
  <si>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</si>
  <si>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</si>
  <si>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</si>
  <si>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</si>
  <si>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</si>
  <si>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</si>
  <si>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</si>
  <si>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</si>
  <si>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</si>
  <si>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</si>
  <si>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</si>
  <si>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</si>
  <si>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</si>
  <si>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</si>
  <si>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</si>
  <si>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</si>
  <si>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</si>
  <si>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</si>
  <si>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</si>
  <si>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</si>
  <si>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</si>
  <si>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</si>
  <si>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</si>
  <si>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</si>
  <si>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</si>
  <si>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</si>
  <si>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</si>
  <si>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</si>
  <si>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</si>
  <si>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</si>
  <si>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</si>
  <si>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</si>
  <si>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</si>
  <si>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</si>
  <si>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</si>
  <si>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</si>
  <si>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</si>
  <si>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</si>
  <si>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</si>
  <si>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</si>
  <si>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</si>
  <si>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</si>
  <si>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</si>
  <si>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</si>
  <si>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</si>
  <si>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</si>
  <si>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</si>
  <si>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</si>
  <si>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</si>
  <si>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</si>
  <si>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</si>
  <si>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</si>
  <si>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</si>
  <si>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</si>
  <si>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</si>
  <si>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</si>
  <si>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</si>
  <si>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</si>
  <si>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</si>
  <si>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</si>
  <si>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</si>
  <si>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</si>
  <si>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</si>
  <si>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</si>
  <si>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</si>
  <si>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</si>
  <si>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</si>
  <si>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</si>
  <si>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</si>
  <si>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</si>
  <si>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</si>
  <si>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</si>
  <si>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</si>
  <si>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</si>
  <si>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</si>
  <si>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</si>
  <si>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</si>
  <si>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</si>
  <si>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</si>
  <si>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</si>
  <si>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</si>
  <si>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</si>
  <si>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</si>
  <si>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</si>
  <si>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</si>
  <si>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</si>
  <si>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</si>
  <si>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</si>
  <si>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</si>
  <si>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</si>
  <si>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</si>
  <si>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</si>
  <si>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</si>
  <si>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</si>
  <si>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</si>
  <si>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</si>
  <si>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</si>
  <si>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</si>
  <si>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</si>
  <si>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</si>
  <si>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</si>
  <si>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</si>
  <si>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</si>
  <si>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</si>
  <si>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</si>
  <si>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</si>
  <si>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</si>
  <si>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</si>
  <si>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</si>
  <si>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</si>
  <si>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</si>
  <si>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</si>
  <si>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</si>
  <si>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</si>
  <si>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</si>
  <si>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</si>
  <si>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</si>
  <si>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</si>
  <si>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</si>
  <si>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</si>
  <si>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</si>
  <si>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</si>
  <si>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</si>
  <si>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</si>
  <si>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</si>
  <si>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</si>
  <si>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</si>
  <si>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</si>
  <si>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</si>
  <si>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</si>
  <si>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</si>
  <si>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</si>
  <si>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</si>
  <si>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</si>
  <si>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</si>
  <si>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</si>
  <si>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</si>
  <si>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</si>
  <si>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</si>
  <si>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</si>
  <si>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</si>
  <si>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</si>
  <si>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</si>
  <si>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</si>
  <si>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</si>
  <si>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</si>
  <si>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</si>
  <si>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</si>
  <si>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</si>
  <si>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</si>
  <si>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</si>
  <si>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</si>
  <si>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</si>
  <si>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</si>
  <si>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</si>
  <si>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</si>
  <si>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</si>
  <si>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</si>
  <si>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</si>
  <si>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</si>
  <si>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</si>
  <si>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</si>
  <si>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</si>
  <si>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</si>
  <si>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</si>
  <si>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</si>
  <si>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</si>
  <si>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</si>
  <si>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</si>
  <si>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</si>
  <si>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</si>
  <si>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</si>
  <si>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</si>
  <si>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</si>
  <si>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</si>
  <si>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</si>
  <si>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</si>
  <si>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</si>
  <si>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</si>
  <si>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</si>
  <si>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</si>
  <si>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</si>
  <si>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</si>
  <si>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</si>
  <si>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</si>
  <si>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</si>
  <si>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</si>
  <si>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</si>
  <si>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</si>
  <si>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</si>
  <si>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</si>
  <si>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</si>
  <si>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</si>
  <si>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</si>
  <si>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</si>
  <si>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</si>
  <si>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</si>
  <si>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</si>
  <si>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</si>
  <si>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</si>
  <si>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</si>
  <si>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</si>
  <si>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</si>
  <si>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</si>
  <si>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</si>
  <si>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</si>
  <si>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</si>
  <si>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</si>
  <si>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</si>
  <si>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</si>
  <si>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</si>
  <si>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</si>
  <si>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</si>
  <si>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</si>
  <si>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</si>
  <si>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</si>
  <si>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</si>
  <si>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</si>
  <si>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</si>
  <si>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</si>
  <si>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</si>
  <si>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</si>
  <si>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</si>
  <si>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</si>
  <si>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</si>
  <si>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</si>
  <si>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</si>
  <si>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</si>
  <si>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</si>
  <si>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</si>
  <si>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</si>
  <si>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</si>
  <si>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</si>
  <si>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</si>
  <si>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</si>
  <si>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</si>
  <si>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</si>
  <si>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</si>
  <si>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</si>
  <si>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</si>
  <si>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</si>
  <si>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</si>
  <si>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</si>
  <si>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</si>
  <si>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</si>
  <si>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</si>
  <si>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</si>
  <si>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</si>
  <si>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</si>
  <si>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</si>
  <si>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</si>
  <si>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</si>
  <si>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</si>
  <si>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</si>
  <si>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</si>
  <si>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</si>
  <si>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</si>
  <si>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</si>
  <si>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</si>
  <si>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</si>
  <si>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</si>
  <si>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</si>
  <si>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</si>
  <si>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</si>
  <si>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</si>
  <si>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</si>
  <si>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</si>
  <si>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</si>
  <si>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</si>
  <si>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</si>
  <si>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</si>
  <si>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</si>
  <si>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</si>
  <si>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</si>
  <si>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</si>
  <si>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</si>
  <si>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</si>
  <si>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</si>
  <si>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</si>
  <si>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</si>
  <si>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</si>
  <si>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</si>
  <si>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</si>
  <si>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</si>
  <si>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</si>
  <si>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</si>
  <si>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</si>
  <si>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</si>
  <si>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</si>
  <si>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</si>
  <si>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</si>
  <si>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</si>
  <si>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</si>
  <si>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</si>
  <si>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</si>
  <si>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</si>
  <si>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</si>
  <si>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</si>
  <si>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</si>
  <si>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</si>
  <si>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</si>
  <si>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</si>
  <si>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</si>
  <si>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</si>
  <si>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</si>
  <si>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</si>
  <si>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</si>
  <si>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</si>
  <si>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</si>
  <si>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</si>
  <si>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</si>
  <si>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</si>
  <si>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</si>
  <si>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</si>
  <si>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</si>
  <si>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</si>
  <si>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</si>
  <si>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</si>
  <si>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</si>
  <si>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</si>
  <si>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</si>
  <si>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</si>
  <si>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</si>
  <si>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</si>
  <si>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</si>
  <si>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</si>
  <si>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</si>
  <si>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</si>
  <si>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</si>
  <si>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</si>
  <si>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</si>
  <si>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</si>
  <si>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</si>
  <si>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</si>
  <si>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</si>
  <si>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</si>
  <si>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</si>
  <si>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</si>
  <si>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</si>
  <si>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</si>
  <si>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</si>
  <si>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</si>
  <si>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</si>
  <si>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</si>
  <si>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</si>
  <si>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</si>
  <si>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</si>
  <si>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</si>
  <si>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</si>
  <si>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</si>
  <si>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</si>
  <si>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</si>
  <si>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</si>
  <si>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</si>
  <si>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</si>
  <si>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</si>
  <si>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</si>
  <si>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</si>
  <si>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</si>
  <si>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</si>
  <si>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</si>
  <si>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</si>
  <si>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</si>
  <si>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</si>
  <si>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</si>
  <si>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</si>
  <si>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</si>
  <si>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</si>
  <si>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</si>
  <si>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</si>
  <si>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</si>
  <si>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</si>
  <si>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</si>
  <si>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</si>
  <si>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</si>
  <si>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</si>
  <si>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</si>
  <si>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</si>
  <si>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</si>
  <si>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</si>
  <si>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</si>
  <si>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</si>
  <si>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</si>
  <si>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</si>
  <si>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</si>
  <si>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</si>
  <si>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</si>
  <si>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</si>
  <si>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</si>
  <si>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</si>
  <si>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</si>
  <si>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</si>
  <si>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</si>
  <si>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</si>
  <si>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</si>
  <si>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</si>
  <si>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</si>
  <si>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</si>
  <si>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</si>
  <si>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</si>
  <si>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</si>
  <si>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</si>
  <si>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</si>
  <si>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</si>
  <si>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</si>
  <si>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</si>
  <si>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</si>
  <si>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</si>
  <si>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</si>
  <si>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</si>
  <si>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</si>
  <si>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</si>
  <si>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</si>
  <si>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</si>
  <si>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</si>
  <si>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</si>
  <si>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</si>
  <si>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</si>
  <si>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</si>
  <si>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</si>
  <si>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</si>
  <si>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</si>
  <si>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</si>
  <si>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</si>
  <si>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</si>
  <si>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</si>
  <si>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</si>
  <si>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</si>
  <si>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</si>
  <si>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</si>
  <si>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</si>
  <si>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</si>
  <si>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</si>
  <si>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</si>
  <si>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</si>
  <si>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</si>
  <si>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</si>
  <si>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</si>
  <si>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</si>
  <si>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</si>
  <si>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</si>
  <si>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</si>
  <si>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</si>
  <si>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</si>
  <si>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</si>
  <si>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</si>
  <si>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</si>
  <si>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</si>
  <si>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</si>
  <si>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</si>
  <si>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</si>
  <si>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</si>
  <si>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</si>
  <si>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</si>
  <si>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</si>
  <si>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</si>
  <si>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</si>
  <si>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</si>
  <si>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</si>
  <si>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</si>
  <si>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</si>
  <si>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</si>
  <si>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</si>
  <si>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</si>
  <si>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</si>
  <si>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</si>
  <si>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</si>
  <si>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</si>
  <si>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</si>
  <si>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</si>
  <si>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</si>
  <si>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</si>
  <si>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</si>
  <si>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</si>
  <si>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</si>
  <si>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</si>
  <si>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</si>
  <si>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</si>
  <si>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</si>
  <si>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</si>
  <si>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</si>
  <si>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</si>
  <si>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</si>
  <si>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</si>
  <si>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</si>
  <si>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</si>
  <si>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</si>
  <si>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</si>
  <si>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</si>
  <si>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</si>
  <si>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</si>
  <si>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</si>
  <si>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</si>
  <si>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</si>
  <si>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</si>
  <si>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</si>
  <si>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</si>
  <si>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</si>
  <si>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</si>
  <si>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</si>
  <si>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</si>
  <si>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</si>
  <si>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</si>
  <si>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</si>
  <si>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</si>
  <si>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</si>
  <si>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</si>
  <si>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</si>
  <si>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</si>
  <si>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</si>
  <si>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</si>
  <si>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</si>
  <si>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</si>
  <si>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</si>
  <si>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</si>
  <si>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</si>
  <si>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</si>
  <si>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</si>
  <si>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</si>
  <si>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</si>
  <si>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</si>
  <si>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</si>
  <si>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</si>
  <si>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</si>
  <si>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</si>
  <si>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</si>
  <si>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</si>
  <si>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</si>
  <si>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</si>
  <si>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</si>
  <si>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</si>
  <si>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</si>
  <si>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</si>
  <si>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</si>
  <si>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</si>
  <si>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</si>
  <si>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</si>
  <si>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</si>
  <si>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</si>
  <si>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</si>
  <si>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</si>
  <si>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</si>
  <si>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</si>
  <si>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</si>
  <si>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</si>
  <si>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</si>
  <si>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</si>
  <si>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</si>
  <si>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</si>
  <si>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</si>
  <si>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</si>
  <si>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</si>
  <si>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</si>
  <si>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</si>
  <si>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</si>
  <si>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</si>
  <si>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</si>
  <si>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</si>
  <si>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</si>
  <si>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</si>
  <si>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</si>
  <si>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</si>
  <si>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</si>
  <si>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</si>
  <si>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</si>
  <si>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</si>
  <si>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</si>
  <si>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</si>
  <si>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</si>
  <si>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</si>
  <si>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</si>
  <si>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</si>
  <si>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</si>
  <si>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</si>
  <si>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</si>
  <si>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</si>
  <si>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</si>
  <si>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</si>
  <si>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</si>
  <si>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</si>
  <si>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</si>
  <si>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</si>
  <si>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</si>
  <si>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</si>
  <si>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</si>
  <si>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</si>
  <si>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</si>
  <si>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</si>
  <si>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</si>
  <si>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</si>
  <si>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</si>
  <si>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</si>
  <si>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</si>
  <si>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</si>
  <si>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</si>
  <si>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</si>
  <si>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</si>
  <si>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</si>
  <si>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</si>
  <si>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</si>
  <si>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</si>
  <si>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</si>
  <si>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</si>
  <si>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</si>
  <si>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</si>
  <si>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</si>
  <si>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</si>
  <si>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</si>
  <si>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</si>
  <si>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</si>
  <si>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</si>
  <si>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</si>
  <si>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</si>
  <si>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</si>
  <si>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</si>
  <si>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</si>
  <si>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</si>
  <si>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</si>
  <si>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</si>
  <si>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</si>
  <si>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</si>
  <si>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</si>
  <si>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</si>
  <si>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</si>
  <si>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</si>
  <si>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</si>
  <si>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</si>
  <si>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</si>
  <si>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</si>
  <si>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</si>
  <si>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</si>
  <si>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</si>
  <si>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</si>
  <si>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</si>
  <si>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</si>
  <si>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</si>
  <si>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</si>
  <si>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</si>
  <si>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</si>
  <si>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</si>
  <si>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</si>
  <si>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</si>
  <si>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</si>
  <si>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</si>
  <si>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</si>
  <si>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</si>
  <si>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</si>
  <si>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</si>
  <si>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</si>
  <si>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</si>
  <si>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</si>
  <si>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</si>
  <si>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</si>
  <si>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</si>
  <si>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</si>
  <si>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</si>
  <si>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</si>
  <si>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</si>
  <si>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</si>
  <si>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</si>
  <si>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</si>
  <si>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</si>
  <si>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</si>
  <si>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</si>
  <si>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</si>
  <si>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</si>
  <si>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</si>
  <si>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</si>
  <si>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</si>
  <si>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</si>
  <si>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</si>
  <si>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</si>
  <si>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</si>
  <si>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</si>
  <si>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</si>
  <si>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</si>
  <si>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</si>
  <si>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</si>
  <si>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</si>
  <si>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</si>
  <si>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</si>
  <si>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</si>
  <si>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</si>
  <si>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</si>
  <si>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</si>
  <si>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</si>
  <si>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</si>
  <si>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</si>
  <si>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</si>
  <si>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</si>
  <si>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</si>
  <si>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</si>
  <si>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</si>
  <si>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</si>
  <si>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</si>
  <si>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</si>
  <si>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</si>
  <si>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</si>
  <si>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</si>
  <si>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</si>
  <si>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</si>
  <si>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</si>
  <si>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</si>
  <si>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</si>
  <si>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</si>
  <si>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</si>
  <si>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</si>
  <si>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</si>
  <si>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</si>
  <si>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</si>
  <si>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</si>
  <si>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</si>
  <si>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</si>
  <si>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</si>
  <si>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</si>
  <si>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</si>
  <si>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</si>
  <si>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</si>
  <si>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</si>
  <si>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</si>
  <si>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</si>
  <si>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</si>
  <si>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</si>
  <si>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</si>
  <si>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</si>
  <si>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</si>
  <si>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</si>
  <si>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</si>
  <si>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</si>
  <si>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</si>
  <si>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</si>
  <si>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</si>
  <si>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</si>
  <si>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</si>
  <si>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</si>
  <si>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</si>
  <si>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</si>
  <si>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</si>
  <si>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</si>
  <si>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</si>
  <si>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</si>
  <si>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</si>
  <si>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</si>
  <si>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</si>
  <si>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</si>
  <si>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</si>
  <si>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</si>
  <si>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</si>
  <si>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</si>
  <si>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</si>
  <si>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</si>
  <si>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</si>
  <si>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</si>
  <si>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</si>
  <si>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</si>
  <si>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</si>
  <si>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</si>
  <si>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</si>
  <si>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</si>
  <si>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</si>
  <si>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</si>
  <si>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</si>
  <si>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</si>
  <si>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</si>
  <si>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</si>
  <si>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</si>
  <si>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</si>
  <si>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</si>
  <si>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</si>
  <si>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</si>
  <si>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</si>
  <si>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</si>
  <si>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</si>
  <si>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</si>
  <si>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</si>
  <si>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</si>
  <si>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</si>
  <si>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</si>
  <si>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</si>
  <si>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</si>
  <si>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</si>
  <si>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</si>
  <si>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</si>
  <si>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</si>
  <si>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</si>
  <si>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</si>
  <si>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</si>
  <si>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</si>
  <si>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</si>
  <si>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</si>
  <si>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</si>
  <si>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</si>
  <si>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</si>
  <si>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</si>
  <si>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</si>
  <si>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</si>
  <si>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</si>
  <si>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</si>
  <si>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</si>
  <si>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</si>
  <si>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</si>
  <si>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</si>
  <si>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</si>
  <si>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</si>
  <si>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</si>
  <si>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</si>
  <si>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</si>
  <si>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</si>
  <si>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</si>
  <si>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</si>
  <si>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</si>
  <si>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</si>
  <si>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</si>
  <si>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</si>
  <si>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</si>
  <si>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</si>
  <si>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</si>
  <si>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</si>
  <si>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</si>
  <si>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</si>
  <si>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</si>
  <si>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</si>
  <si>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</si>
  <si>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</si>
  <si>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</si>
  <si>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</si>
  <si>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</si>
  <si>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</si>
  <si>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</si>
  <si>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</si>
  <si>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</si>
  <si>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</si>
  <si>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</si>
  <si>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</si>
  <si>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</si>
  <si>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</si>
  <si>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</si>
  <si>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</si>
  <si>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</si>
  <si>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</si>
  <si>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</si>
  <si>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</si>
  <si>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</si>
  <si>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</si>
  <si>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</si>
  <si>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</si>
  <si>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</si>
  <si>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</si>
  <si>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</si>
  <si>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</si>
  <si>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</si>
  <si>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</si>
  <si>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</si>
  <si>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</si>
  <si>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</si>
  <si>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</si>
  <si>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</si>
  <si>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</si>
  <si>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</si>
  <si>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</si>
  <si>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</si>
  <si>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</si>
  <si>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</si>
  <si>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</si>
  <si>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</si>
  <si>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</si>
  <si>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</si>
  <si>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</si>
  <si>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</si>
  <si>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</si>
  <si>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</si>
  <si>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</si>
  <si>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</si>
  <si>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</si>
  <si>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</si>
  <si>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</si>
  <si>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</si>
  <si>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</si>
  <si>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</si>
  <si>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</si>
  <si>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</si>
  <si>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</si>
  <si>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</si>
  <si>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</si>
  <si>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</si>
  <si>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</si>
  <si>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</si>
  <si>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</si>
  <si>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</si>
  <si>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</si>
  <si>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</si>
  <si>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</si>
  <si>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</si>
  <si>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</si>
  <si>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</si>
  <si>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</si>
  <si>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</si>
  <si>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</si>
  <si>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</si>
  <si>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</si>
  <si>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</si>
  <si>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</si>
  <si>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</si>
  <si>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</si>
  <si>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</si>
  <si>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</si>
  <si>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</si>
  <si>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</si>
  <si>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</si>
  <si>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</si>
  <si>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</si>
  <si>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</si>
  <si>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</si>
  <si>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</si>
  <si>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</si>
  <si>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</si>
  <si>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</si>
  <si>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</si>
  <si>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</si>
  <si>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</si>
  <si>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</si>
  <si>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</si>
  <si>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</si>
  <si>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</si>
  <si>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</si>
  <si>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</si>
  <si>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</si>
  <si>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</si>
  <si>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</si>
  <si>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</si>
  <si>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</si>
  <si>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</si>
  <si>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</si>
  <si>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</si>
  <si>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</si>
  <si>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</si>
  <si>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</si>
  <si>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</si>
  <si>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</si>
  <si>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</si>
  <si>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</si>
  <si>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</si>
  <si>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</si>
  <si>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</si>
  <si>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</si>
  <si>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</si>
  <si>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</si>
  <si>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</si>
  <si>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</si>
  <si>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</si>
  <si>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</si>
  <si>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</si>
  <si>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</si>
  <si>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</si>
  <si>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</si>
  <si>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</si>
  <si>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</si>
  <si>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</si>
  <si>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</si>
  <si>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</si>
  <si>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</si>
  <si>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</si>
  <si>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</si>
  <si>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</si>
  <si>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</si>
  <si>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</si>
  <si>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</si>
  <si>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</si>
  <si>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</si>
  <si>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</si>
  <si>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</si>
  <si>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</si>
  <si>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</si>
  <si>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</si>
  <si>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</si>
  <si>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</si>
  <si>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</si>
  <si>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</si>
  <si>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</si>
  <si>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</si>
  <si>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</si>
  <si>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</si>
  <si>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</si>
  <si>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</si>
  <si>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</si>
  <si>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</si>
  <si>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</si>
  <si>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</si>
  <si>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</si>
  <si>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</si>
  <si>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</si>
  <si>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</si>
  <si>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</si>
  <si>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</si>
  <si>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</si>
  <si>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</si>
  <si>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</si>
  <si>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</si>
  <si>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</si>
  <si>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</si>
  <si>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</si>
  <si>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</si>
  <si>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</si>
  <si>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</si>
  <si>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</si>
  <si>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</si>
  <si>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</si>
  <si>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</si>
  <si>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</si>
  <si>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</si>
  <si>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</si>
  <si>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</si>
  <si>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</si>
  <si>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</si>
  <si>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</si>
  <si>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</si>
  <si>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</si>
  <si>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</si>
  <si>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</si>
  <si>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</si>
  <si>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</si>
  <si>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</si>
  <si>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</si>
  <si>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</si>
  <si>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</si>
  <si>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</si>
  <si>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</si>
  <si>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</si>
  <si>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</si>
  <si>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</si>
  <si>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</si>
  <si>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</si>
  <si>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</si>
  <si>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</si>
  <si>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</si>
  <si>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</si>
  <si>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</si>
  <si>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</si>
  <si>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</si>
  <si>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</si>
  <si>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</si>
  <si>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</si>
  <si>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</si>
  <si>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</si>
  <si>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</si>
  <si>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</si>
  <si>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</si>
  <si>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</si>
  <si>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</si>
  <si>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</si>
  <si>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</si>
  <si>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</si>
  <si>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</si>
  <si>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</si>
  <si>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</si>
  <si>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</si>
  <si>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</si>
  <si>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</si>
  <si>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</si>
  <si>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</si>
  <si>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</si>
  <si>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</si>
  <si>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</si>
  <si>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</si>
  <si>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</si>
  <si>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</si>
  <si>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</si>
  <si>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</si>
  <si>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</si>
  <si>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</si>
  <si>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</si>
  <si>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</si>
  <si>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</si>
  <si>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</si>
  <si>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</si>
  <si>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</si>
  <si>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</si>
  <si>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</si>
  <si>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</si>
  <si>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</si>
  <si>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</si>
  <si>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</si>
  <si>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</si>
  <si>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</si>
  <si>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</si>
  <si>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</si>
  <si>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</si>
  <si>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</si>
  <si>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</si>
  <si>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</si>
  <si>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</si>
  <si>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</si>
  <si>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</si>
  <si>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</si>
  <si>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</si>
  <si>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</si>
  <si>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</si>
  <si>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</si>
  <si>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</si>
  <si>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</si>
  <si>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</si>
  <si>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</si>
  <si>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</si>
  <si>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</si>
  <si>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</si>
  <si>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</si>
  <si>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</si>
  <si>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</si>
  <si>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</si>
  <si>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</si>
  <si>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</si>
  <si>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</si>
  <si>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</si>
  <si>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</si>
  <si>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</si>
  <si>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</si>
  <si>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</si>
  <si>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</si>
  <si>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</si>
  <si>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</si>
  <si>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</si>
  <si>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</si>
  <si>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</si>
  <si>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</si>
  <si>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</si>
  <si>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</si>
  <si>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</si>
  <si>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</si>
  <si>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</si>
  <si>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</si>
  <si>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</si>
  <si>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</si>
  <si>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</si>
  <si>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</si>
  <si>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</si>
  <si>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</si>
  <si>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</si>
  <si>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</si>
  <si>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</si>
  <si>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</si>
  <si>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</si>
  <si>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</si>
  <si>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</si>
  <si>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</si>
  <si>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</si>
  <si>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</si>
  <si>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</si>
  <si>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</si>
  <si>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</si>
  <si>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</si>
  <si>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</si>
  <si>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</si>
  <si>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</si>
  <si>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</si>
  <si>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</si>
  <si>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</si>
  <si>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</si>
  <si>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</si>
  <si>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</si>
  <si>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</si>
  <si>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</si>
  <si>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</si>
  <si>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</si>
  <si>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</si>
  <si>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</si>
  <si>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</si>
  <si>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</si>
  <si>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</si>
  <si>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</si>
  <si>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</si>
  <si>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</si>
  <si>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</si>
  <si>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</si>
  <si>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</si>
  <si>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</si>
  <si>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</si>
  <si>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</si>
  <si>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</si>
  <si>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</si>
  <si>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</si>
  <si>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</si>
  <si>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</si>
  <si>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</si>
  <si>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</si>
  <si>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</si>
  <si>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</si>
  <si>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</si>
  <si>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</si>
  <si>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</si>
  <si>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</si>
  <si>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</si>
  <si>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</si>
  <si>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</si>
  <si>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</si>
  <si>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</si>
  <si>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</si>
  <si>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</si>
  <si>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</si>
  <si>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</si>
  <si>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</si>
  <si>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</si>
  <si>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</si>
  <si>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</si>
  <si>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</si>
  <si>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</si>
  <si>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</si>
  <si>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</si>
  <si>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</si>
  <si>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</si>
  <si>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</si>
  <si>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</si>
  <si>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</si>
  <si>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</si>
  <si>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</si>
  <si>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</si>
  <si>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</si>
  <si>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</si>
  <si>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</si>
  <si>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</si>
  <si>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</si>
  <si>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</si>
  <si>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</si>
  <si>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</si>
  <si>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</si>
  <si>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</si>
  <si>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</si>
  <si>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</si>
  <si>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</si>
  <si>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</si>
  <si>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</si>
  <si>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</si>
  <si>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</si>
  <si>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</si>
  <si>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</si>
  <si>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</si>
  <si>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</si>
  <si>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</si>
  <si>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</si>
  <si>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</si>
  <si>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</si>
  <si>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</si>
  <si>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</si>
  <si>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</si>
  <si>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</si>
  <si>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</si>
  <si>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</si>
  <si>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</si>
  <si>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</si>
  <si>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</si>
  <si>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</si>
  <si>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</si>
  <si>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</si>
  <si>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</si>
  <si>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</si>
  <si>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</si>
  <si>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</si>
  <si>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</si>
  <si>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</si>
  <si>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</si>
  <si>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</si>
  <si>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</si>
  <si>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</si>
  <si>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</si>
  <si>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</si>
  <si>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</si>
  <si>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</si>
  <si>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</si>
  <si>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</si>
  <si>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</si>
  <si>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</si>
  <si>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</si>
  <si>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</si>
  <si>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</si>
  <si>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</si>
  <si>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</si>
  <si>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</si>
  <si>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</si>
  <si>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</si>
  <si>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</si>
  <si>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</si>
  <si>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</si>
  <si>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</si>
  <si>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</si>
  <si>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</si>
  <si>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</si>
  <si>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</si>
  <si>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</si>
  <si>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</si>
  <si>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</si>
  <si>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</si>
  <si>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</si>
  <si>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</si>
  <si>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</si>
  <si>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</si>
  <si>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</si>
  <si>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</si>
  <si>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</si>
  <si>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</si>
  <si>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</si>
  <si>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</si>
  <si>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</si>
  <si>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</si>
  <si>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</si>
  <si>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</si>
  <si>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</si>
  <si>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</si>
  <si>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</si>
  <si>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</si>
  <si>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</si>
  <si>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</si>
  <si>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</si>
  <si>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</si>
  <si>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</si>
  <si>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</si>
  <si>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</si>
  <si>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</si>
  <si>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</si>
  <si>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</si>
  <si>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</si>
  <si>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</si>
  <si>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</si>
  <si>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</si>
  <si>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</si>
  <si>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</si>
  <si>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</si>
  <si>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</si>
  <si>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</si>
  <si>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</si>
  <si>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</si>
  <si>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</si>
  <si>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</si>
  <si>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</si>
  <si>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</si>
  <si>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</si>
  <si>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</si>
  <si>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</si>
  <si>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</si>
  <si>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</si>
  <si>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</si>
  <si>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</si>
  <si>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</si>
  <si>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</si>
  <si>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</si>
  <si>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</si>
  <si>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</si>
  <si>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</si>
  <si>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</si>
  <si>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</si>
  <si>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</si>
  <si>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</si>
  <si>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</si>
  <si>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</si>
  <si>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</si>
  <si>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</si>
  <si>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</si>
  <si>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</si>
  <si>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</si>
  <si>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</si>
  <si>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</si>
  <si>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</si>
  <si>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</si>
  <si>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</si>
  <si>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</si>
  <si>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</si>
  <si>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</si>
  <si>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</si>
  <si>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</si>
  <si>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</si>
  <si>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</si>
  <si>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</si>
  <si>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</si>
  <si>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</si>
  <si>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</si>
  <si>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</si>
  <si>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</si>
  <si>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</si>
  <si>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</si>
  <si>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</si>
  <si>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</si>
  <si>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</si>
  <si>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</si>
  <si>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</si>
  <si>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</si>
  <si>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</si>
  <si>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</si>
  <si>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</si>
  <si>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</si>
  <si>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</si>
  <si>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</si>
  <si>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</si>
  <si>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</si>
  <si>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</si>
  <si>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</si>
  <si>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</si>
  <si>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</si>
  <si>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</si>
  <si>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</si>
  <si>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</si>
  <si>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</si>
  <si>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</si>
  <si>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</si>
  <si>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</si>
  <si>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</si>
  <si>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</si>
  <si>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</si>
  <si>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</si>
  <si>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</si>
  <si>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</si>
  <si>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</si>
  <si>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</si>
  <si>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</si>
  <si>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</si>
  <si>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</si>
  <si>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</si>
  <si>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</si>
  <si>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</si>
  <si>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</si>
  <si>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</si>
  <si>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</si>
  <si>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</si>
  <si>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</si>
  <si>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</si>
  <si>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</si>
  <si>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</si>
  <si>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</si>
  <si>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</si>
  <si>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</si>
  <si>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</si>
  <si>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</si>
  <si>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</si>
  <si>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</si>
  <si>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</si>
  <si>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</si>
  <si>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</si>
  <si>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</si>
  <si>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</si>
  <si>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</si>
  <si>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</si>
  <si>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</si>
  <si>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</si>
  <si>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</si>
  <si>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</si>
  <si>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</si>
  <si>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</si>
  <si>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</si>
  <si>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</si>
  <si>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</si>
  <si>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</si>
  <si>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</si>
  <si>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</si>
  <si>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</si>
  <si>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</si>
  <si>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</si>
  <si>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</si>
  <si>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</si>
  <si>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</si>
  <si>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</si>
  <si>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</si>
  <si>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</si>
  <si>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</si>
  <si>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</si>
  <si>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</si>
  <si>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</si>
  <si>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</si>
  <si>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</si>
  <si>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</si>
  <si>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</si>
  <si>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</si>
  <si>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</si>
  <si>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</si>
  <si>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</si>
  <si>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</si>
  <si>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</si>
  <si>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</si>
  <si>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</si>
  <si>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</si>
  <si>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</si>
  <si>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</si>
  <si>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</si>
  <si>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</si>
  <si>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</si>
  <si>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</si>
  <si>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</si>
  <si>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</si>
  <si>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</si>
  <si>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</si>
  <si>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</si>
  <si>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</si>
  <si>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</si>
  <si>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</si>
  <si>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</si>
  <si>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</si>
  <si>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</si>
  <si>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</si>
  <si>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</si>
  <si>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</si>
  <si>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</si>
  <si>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</si>
  <si>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</si>
  <si>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</si>
  <si>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</si>
  <si>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</si>
  <si>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</si>
  <si>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</si>
  <si>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</si>
  <si>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</si>
  <si>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</si>
  <si>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</si>
  <si>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</si>
  <si>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</si>
  <si>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</si>
  <si>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</si>
  <si>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</si>
  <si>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</si>
  <si>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</si>
  <si>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</si>
  <si>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</si>
  <si>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</si>
  <si>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</si>
  <si>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</si>
  <si>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</si>
  <si>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</si>
  <si>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</si>
  <si>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</si>
  <si>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</si>
  <si>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</si>
  <si>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</si>
  <si>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</si>
  <si>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</si>
  <si>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</si>
  <si>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</si>
  <si>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</si>
  <si>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</si>
  <si>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</si>
  <si>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</si>
  <si>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</si>
  <si>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</si>
  <si>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</si>
  <si>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</si>
  <si>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</si>
  <si>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</si>
  <si>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</si>
  <si>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</si>
  <si>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</si>
  <si>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</si>
  <si>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</si>
  <si>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</si>
  <si>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</si>
  <si>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</si>
  <si>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</si>
  <si>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</si>
  <si>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</si>
  <si>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</si>
  <si>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</si>
  <si>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</si>
  <si>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</si>
  <si>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</si>
  <si>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</si>
  <si>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</si>
  <si>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</si>
  <si>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</si>
  <si>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</si>
  <si>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</si>
  <si>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</si>
  <si>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</si>
  <si>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</si>
  <si>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</si>
  <si>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</si>
  <si>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</si>
  <si>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</si>
  <si>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</si>
  <si>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</si>
  <si>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</si>
  <si>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</si>
  <si>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</si>
  <si>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</si>
  <si>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</si>
  <si>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</si>
  <si>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</si>
  <si>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</si>
  <si>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</si>
  <si>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</si>
  <si>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</si>
  <si>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</si>
  <si>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</si>
  <si>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</si>
  <si>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</si>
  <si>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</si>
  <si>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</si>
  <si>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</si>
  <si>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</si>
  <si>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</si>
  <si>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</si>
  <si>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</si>
  <si>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</si>
  <si>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</si>
  <si>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</si>
  <si>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</si>
  <si>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</si>
  <si>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</si>
  <si>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</si>
  <si>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</si>
  <si>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</si>
  <si>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</si>
  <si>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</si>
  <si>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</si>
  <si>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</si>
  <si>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</si>
  <si>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</si>
  <si>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</si>
  <si>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</si>
  <si>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</si>
  <si>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</si>
  <si>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</si>
  <si>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</si>
  <si>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</si>
  <si>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</si>
  <si>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</si>
  <si>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</si>
  <si>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</si>
  <si>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</si>
  <si>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</si>
  <si>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</si>
  <si>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</si>
  <si>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</si>
  <si>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</si>
  <si>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</si>
  <si>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</si>
  <si>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</si>
  <si>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</si>
  <si>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</si>
  <si>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</si>
  <si>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</si>
  <si>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</si>
  <si>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</si>
  <si>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</si>
  <si>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</si>
  <si>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</si>
  <si>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</si>
  <si>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</si>
  <si>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</si>
  <si>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</si>
  <si>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</si>
  <si>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</si>
  <si>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</si>
  <si>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</si>
  <si>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</si>
  <si>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</si>
  <si>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</si>
  <si>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</si>
  <si>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</si>
  <si>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</si>
  <si>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</si>
  <si>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</si>
  <si>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</si>
  <si>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</si>
  <si>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</si>
  <si>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</si>
  <si>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</si>
  <si>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</si>
  <si>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</si>
  <si>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</si>
  <si>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</si>
  <si>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</si>
  <si>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</si>
  <si>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</si>
  <si>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</si>
  <si>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</si>
  <si>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</si>
  <si>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</si>
  <si>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</si>
  <si>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</si>
  <si>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</si>
  <si>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</si>
  <si>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</si>
  <si>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</si>
  <si>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</si>
  <si>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</si>
  <si>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</si>
  <si>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</si>
  <si>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</si>
  <si>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</si>
  <si>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</si>
  <si>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</si>
  <si>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</si>
  <si>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</si>
  <si>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</si>
  <si>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</si>
  <si>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</si>
  <si>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</si>
  <si>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</si>
  <si>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</si>
  <si>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</si>
  <si>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</si>
  <si>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</si>
  <si>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</si>
  <si>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</si>
  <si>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</si>
  <si>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</si>
  <si>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</si>
  <si>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</si>
  <si>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</si>
  <si>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</si>
  <si>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</si>
  <si>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</si>
  <si>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</si>
  <si>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</si>
  <si>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</si>
  <si>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</si>
  <si>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</si>
  <si>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</si>
  <si>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</si>
  <si>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</si>
  <si>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</si>
  <si>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</si>
  <si>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</si>
  <si>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</si>
  <si>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</si>
  <si>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</si>
  <si>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</si>
  <si>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</si>
  <si>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</si>
  <si>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</si>
  <si>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</si>
  <si>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</si>
  <si>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</si>
  <si>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</si>
  <si>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</si>
  <si>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</si>
  <si>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</si>
  <si>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</si>
  <si>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</si>
  <si>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</si>
  <si>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</si>
  <si>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</si>
  <si>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</si>
  <si>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</si>
  <si>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</si>
  <si>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</si>
  <si>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</si>
  <si>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</si>
  <si>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</si>
  <si>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</si>
  <si>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</si>
  <si>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</si>
  <si>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</si>
  <si>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</si>
  <si>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</si>
  <si>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</si>
  <si>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</si>
  <si>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</si>
  <si>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</si>
  <si>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</si>
  <si>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</si>
  <si>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</si>
  <si>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</si>
  <si>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</si>
  <si>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</si>
  <si>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</si>
  <si>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</si>
  <si>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</si>
  <si>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</si>
  <si>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</si>
  <si>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</si>
  <si>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</si>
  <si>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</si>
  <si>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</si>
  <si>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</si>
  <si>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</si>
  <si>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</si>
  <si>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</si>
  <si>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</si>
  <si>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</si>
  <si>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</si>
  <si>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</si>
  <si>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</si>
  <si>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</si>
  <si>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</si>
  <si>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</si>
  <si>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</si>
  <si>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</si>
  <si>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</si>
  <si>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</si>
  <si>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</si>
  <si>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</si>
  <si>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</si>
  <si>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</si>
  <si>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</si>
  <si>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</si>
  <si>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</si>
  <si>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</si>
  <si>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</si>
  <si>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</si>
  <si>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</si>
  <si>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</si>
  <si>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</si>
  <si>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</si>
  <si>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</si>
  <si>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</si>
  <si>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</si>
  <si>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</si>
  <si>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</si>
  <si>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</si>
  <si>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</si>
  <si>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</si>
  <si>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</si>
  <si>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</si>
  <si>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</si>
  <si>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</si>
  <si>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</si>
  <si>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</si>
  <si>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</si>
  <si>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</si>
  <si>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</si>
  <si>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</si>
  <si>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</si>
  <si>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</si>
  <si>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</si>
  <si>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</si>
  <si>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</si>
  <si>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</si>
  <si>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</si>
  <si>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</si>
  <si>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</si>
  <si>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</si>
  <si>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</si>
  <si>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</si>
  <si>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</si>
  <si>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</si>
  <si>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</si>
  <si>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</si>
  <si>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</si>
  <si>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</si>
  <si>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</si>
  <si>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</si>
  <si>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</si>
  <si>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</si>
  <si>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</si>
  <si>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</si>
  <si>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</si>
  <si>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</si>
  <si>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</si>
  <si>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</si>
  <si>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</si>
  <si>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</si>
  <si>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</si>
  <si>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</si>
  <si>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</si>
  <si>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</si>
  <si>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</si>
  <si>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</si>
  <si>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</si>
  <si>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</si>
  <si>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</si>
  <si>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</si>
  <si>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</si>
  <si>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</si>
  <si>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</si>
  <si>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</si>
  <si>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</si>
  <si>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</si>
  <si>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</si>
  <si>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</si>
  <si>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</si>
  <si>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</si>
  <si>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</si>
  <si>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</si>
  <si>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</si>
  <si>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</si>
  <si>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</si>
  <si>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</si>
  <si>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</si>
  <si>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</si>
  <si>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</si>
  <si>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</si>
  <si>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</si>
  <si>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</si>
  <si>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</si>
  <si>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</si>
  <si>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</si>
  <si>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</si>
  <si>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</si>
  <si>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</si>
  <si>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</si>
  <si>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</si>
  <si>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</si>
  <si>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</si>
  <si>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</si>
  <si>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</si>
  <si>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</si>
  <si>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</si>
  <si>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</si>
  <si>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</si>
  <si>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</si>
  <si>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</si>
  <si>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</si>
  <si>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</si>
  <si>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</si>
  <si>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</si>
  <si>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</si>
  <si>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</si>
  <si>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</si>
  <si>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</si>
  <si>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</si>
  <si>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</si>
  <si>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</si>
  <si>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</si>
  <si>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</si>
  <si>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</si>
  <si>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</si>
  <si>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</si>
  <si>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</si>
  <si>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</si>
  <si>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</si>
  <si>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</si>
  <si>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</si>
  <si>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</si>
  <si>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</si>
  <si>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</si>
  <si>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</si>
  <si>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</si>
  <si>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</si>
  <si>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</si>
  <si>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</si>
  <si>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</si>
  <si>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</si>
  <si>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</si>
  <si>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</si>
  <si>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</si>
  <si>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</si>
  <si>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</si>
  <si>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</si>
  <si>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</si>
  <si>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</si>
  <si>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</si>
  <si>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</si>
  <si>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</si>
  <si>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</si>
  <si>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</si>
  <si>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</si>
  <si>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</si>
  <si>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</si>
  <si>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</si>
  <si>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</si>
  <si>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</si>
  <si>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</si>
  <si>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</si>
  <si>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</si>
  <si>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</si>
  <si>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</si>
  <si>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</si>
  <si>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</si>
  <si>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</si>
  <si>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</si>
  <si>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</si>
  <si>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</si>
  <si>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</si>
  <si>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</si>
  <si>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</si>
  <si>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</si>
  <si>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</si>
  <si>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</si>
  <si>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</si>
  <si>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</si>
  <si>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</si>
  <si>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</si>
  <si>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</si>
  <si>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</si>
  <si>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</si>
  <si>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</si>
  <si>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</si>
  <si>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</si>
  <si>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</si>
  <si>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</si>
  <si>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</si>
  <si>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</si>
  <si>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</si>
  <si>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</si>
  <si>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</si>
  <si>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</si>
  <si>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</si>
  <si>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</si>
  <si>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</si>
  <si>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</si>
  <si>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</si>
  <si>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</si>
  <si>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</si>
  <si>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</si>
  <si>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</si>
  <si>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</si>
  <si>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</si>
  <si>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</si>
  <si>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</si>
  <si>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</si>
  <si>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</si>
  <si>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</si>
  <si>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</si>
  <si>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</si>
  <si>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</si>
  <si>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</si>
  <si>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</si>
  <si>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</si>
  <si>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</si>
  <si>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</si>
  <si>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</si>
  <si>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</si>
  <si>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</si>
  <si>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</si>
  <si>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</si>
  <si>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</si>
  <si>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</si>
  <si>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</si>
  <si>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</si>
  <si>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</si>
  <si>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</si>
  <si>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</si>
  <si>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</si>
  <si>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</si>
  <si>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</si>
  <si>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</si>
  <si>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</si>
  <si>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</si>
  <si>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</si>
  <si>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</si>
  <si>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</si>
  <si>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</si>
  <si>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</si>
  <si>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</si>
  <si>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</si>
  <si>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</si>
  <si>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</si>
  <si>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</si>
  <si>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</si>
  <si>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</si>
  <si>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</si>
  <si>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</si>
  <si>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</si>
  <si>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</si>
  <si>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</si>
  <si>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</si>
  <si>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</si>
  <si>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</si>
  <si>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</si>
  <si>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</si>
  <si>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</si>
  <si>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</si>
  <si>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</si>
  <si>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</si>
  <si>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</si>
  <si>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</si>
  <si>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</si>
  <si>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</si>
  <si>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</si>
  <si>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</si>
  <si>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</si>
  <si>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</si>
  <si>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</si>
  <si>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</si>
  <si>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</si>
  <si>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</si>
  <si>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</si>
  <si>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</si>
  <si>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</si>
  <si>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</si>
  <si>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</si>
  <si>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</si>
  <si>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</si>
  <si>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</si>
  <si>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</si>
  <si>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</si>
  <si>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</si>
  <si>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</si>
  <si>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</si>
  <si>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</si>
  <si>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</si>
  <si>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</si>
  <si>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</si>
  <si>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</si>
  <si>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</si>
  <si>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</si>
  <si>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</si>
  <si>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</si>
  <si>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</si>
  <si>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</si>
  <si>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</si>
  <si>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</si>
  <si>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</si>
  <si>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</si>
  <si>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</si>
  <si>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</si>
  <si>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</si>
  <si>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</si>
  <si>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</si>
  <si>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</si>
  <si>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</si>
  <si>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</si>
  <si>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</si>
  <si>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</si>
  <si>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</si>
  <si>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</si>
  <si>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</si>
  <si>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</si>
  <si>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</si>
  <si>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</si>
  <si>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</si>
  <si>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</si>
  <si>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</si>
  <si>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</si>
  <si>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</si>
  <si>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</si>
  <si>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</si>
  <si>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</si>
  <si>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</si>
  <si>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</si>
  <si>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</si>
  <si>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</si>
  <si>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</si>
  <si>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</si>
  <si>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</si>
  <si>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</si>
  <si>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</si>
  <si>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</si>
  <si>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</si>
  <si>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</si>
  <si>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</si>
  <si>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</si>
  <si>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</si>
  <si>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</si>
  <si>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</si>
  <si>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</si>
  <si>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</si>
  <si>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</si>
  <si>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</si>
  <si>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</si>
  <si>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</si>
  <si>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</si>
  <si>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</si>
  <si>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</si>
  <si>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</si>
  <si>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</si>
  <si>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</si>
  <si>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</si>
  <si>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</si>
  <si>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</si>
  <si>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</si>
  <si>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</si>
  <si>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</si>
  <si>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</si>
  <si>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</si>
  <si>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</si>
  <si>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</si>
  <si>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</si>
  <si>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</si>
  <si>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</si>
  <si>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</si>
  <si>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</si>
  <si>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</si>
  <si>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</si>
  <si>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</si>
  <si>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</si>
  <si>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</si>
  <si>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</si>
  <si>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</si>
  <si>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</si>
  <si>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</si>
  <si>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</si>
  <si>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</si>
  <si>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</si>
  <si>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</si>
  <si>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</si>
  <si>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</si>
  <si>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</si>
  <si>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</si>
  <si>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</si>
  <si>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</si>
  <si>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</si>
  <si>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</si>
  <si>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</si>
  <si>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</si>
  <si>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</si>
  <si>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</si>
  <si>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</si>
  <si>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</si>
  <si>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</si>
  <si>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</si>
  <si>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</si>
  <si>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</si>
  <si>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</si>
  <si>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</si>
  <si>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</si>
  <si>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</si>
  <si>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</si>
  <si>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</si>
  <si>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</si>
  <si>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</si>
  <si>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</si>
  <si>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</si>
  <si>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</si>
  <si>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</si>
  <si>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</si>
  <si>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</si>
  <si>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</si>
  <si>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</si>
  <si>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</si>
  <si>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</si>
  <si>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</si>
  <si>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</si>
  <si>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</si>
  <si>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</si>
  <si>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</si>
  <si>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</si>
  <si>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</si>
  <si>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</si>
  <si>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</si>
  <si>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</si>
  <si>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</si>
  <si>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</si>
  <si>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</si>
  <si>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</si>
  <si>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</si>
  <si>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</si>
  <si>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</si>
  <si>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</si>
  <si>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</si>
  <si>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</si>
  <si>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</si>
  <si>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</si>
  <si>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</si>
  <si>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</si>
  <si>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</si>
  <si>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</si>
  <si>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</si>
  <si>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</si>
  <si>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</si>
  <si>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</si>
  <si>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</si>
  <si>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</si>
  <si>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</si>
  <si>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</si>
  <si>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</si>
  <si>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</si>
  <si>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</si>
  <si>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</si>
  <si>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</si>
  <si>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</si>
  <si>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</si>
  <si>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</si>
  <si>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</si>
  <si>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</si>
  <si>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</si>
  <si>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</si>
  <si>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</si>
  <si>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</si>
  <si>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</si>
  <si>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</si>
  <si>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</si>
  <si>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</si>
  <si>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</si>
  <si>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</si>
  <si>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</si>
  <si>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</si>
  <si>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</si>
  <si>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</si>
  <si>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</si>
  <si>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</si>
  <si>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</si>
  <si>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</si>
  <si>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</si>
  <si>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</si>
  <si>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</si>
  <si>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</si>
  <si>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</si>
  <si>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</si>
  <si>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</si>
  <si>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</si>
  <si>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</si>
  <si>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</si>
  <si>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</si>
  <si>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</si>
  <si>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</si>
  <si>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</si>
  <si>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</si>
  <si>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</si>
  <si>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</si>
  <si>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</si>
  <si>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</si>
  <si>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</si>
  <si>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</si>
  <si>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</si>
  <si>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</si>
  <si>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</si>
  <si>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</si>
  <si>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</si>
  <si>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</si>
  <si>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</si>
  <si>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</si>
  <si>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</si>
  <si>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</si>
  <si>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</si>
  <si>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</si>
  <si>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</si>
  <si>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</si>
  <si>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</si>
  <si>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</si>
  <si>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</si>
  <si>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</si>
  <si>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</si>
  <si>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</si>
  <si>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</si>
  <si>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</si>
  <si>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</si>
  <si>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</si>
  <si>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</si>
  <si>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</si>
  <si>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</si>
  <si>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</si>
  <si>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</si>
  <si>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</si>
  <si>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</si>
  <si>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</si>
  <si>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</si>
  <si>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</si>
  <si>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</si>
  <si>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</si>
  <si>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</si>
  <si>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</si>
  <si>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</si>
  <si>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</si>
  <si>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</si>
  <si>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</si>
  <si>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</si>
  <si>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</si>
  <si>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</si>
  <si>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</si>
  <si>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</si>
  <si>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</si>
  <si>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</si>
  <si>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</si>
  <si>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</si>
  <si>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</si>
  <si>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</si>
  <si>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</si>
  <si>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</si>
  <si>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</si>
  <si>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</si>
  <si>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</si>
  <si>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</si>
  <si>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</si>
  <si>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</si>
  <si>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</si>
  <si>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</si>
  <si>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</si>
  <si>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</si>
  <si>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</si>
  <si>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</si>
  <si>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</si>
  <si>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</si>
  <si>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</si>
  <si>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</si>
  <si>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</si>
  <si>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</si>
  <si>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</si>
  <si>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</si>
  <si>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</si>
  <si>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</si>
  <si>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</si>
  <si>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</si>
  <si>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</si>
  <si>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</si>
  <si>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</si>
  <si>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</si>
  <si>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</si>
  <si>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</si>
  <si>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</si>
  <si>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</si>
  <si>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</si>
  <si>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</si>
  <si>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</si>
  <si>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</si>
  <si>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</si>
  <si>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</si>
  <si>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</si>
  <si>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</si>
  <si>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</si>
  <si>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</si>
  <si>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</si>
  <si>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</si>
  <si>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</si>
  <si>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</si>
  <si>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</si>
  <si>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</si>
  <si>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</si>
  <si>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</si>
  <si>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</si>
  <si>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</si>
  <si>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</si>
  <si>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</si>
  <si>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</si>
  <si>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</si>
  <si>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</si>
  <si>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</si>
  <si>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</si>
  <si>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</si>
  <si>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</si>
  <si>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</si>
  <si>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</si>
  <si>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</si>
  <si>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</si>
  <si>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</si>
  <si>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</si>
  <si>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</si>
  <si>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</si>
  <si>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</si>
  <si>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</si>
  <si>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</si>
  <si>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</si>
  <si>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</si>
  <si>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</si>
  <si>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</si>
  <si>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</si>
  <si>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</si>
  <si>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</si>
  <si>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</si>
  <si>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</si>
  <si>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</si>
  <si>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</si>
  <si>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</si>
  <si>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</si>
  <si>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</si>
  <si>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</si>
  <si>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</si>
  <si>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</si>
  <si>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</si>
  <si>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</si>
  <si>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</si>
  <si>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</si>
  <si>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</si>
  <si>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</si>
  <si>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</si>
  <si>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</si>
  <si>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</si>
  <si>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</si>
  <si>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</si>
  <si>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</si>
  <si>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</si>
  <si>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</si>
  <si>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</si>
  <si>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</si>
  <si>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</si>
  <si>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</si>
  <si>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</si>
  <si>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</si>
  <si>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</si>
  <si>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</si>
  <si>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</si>
  <si>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</si>
  <si>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</si>
  <si>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</si>
  <si>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</si>
  <si>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</si>
  <si>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</si>
  <si>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</si>
  <si>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</si>
  <si>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</si>
  <si>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</si>
  <si>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</si>
  <si>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</si>
  <si>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</si>
  <si>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</si>
  <si>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</si>
  <si>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</si>
  <si>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</si>
  <si>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</si>
  <si>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</si>
  <si>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</si>
  <si>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</si>
  <si>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</si>
  <si>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</si>
  <si>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</si>
  <si>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</si>
  <si>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</si>
  <si>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</si>
  <si>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</si>
  <si>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</si>
  <si>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</si>
  <si>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</si>
  <si>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</si>
  <si>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</si>
  <si>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</si>
  <si>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</si>
  <si>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</si>
  <si>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</si>
  <si>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</si>
  <si>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</si>
  <si>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</si>
  <si>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</si>
  <si>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</si>
  <si>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</si>
  <si>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</si>
  <si>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</si>
  <si>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</si>
  <si>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</si>
  <si>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</si>
  <si>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</si>
  <si>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</si>
  <si>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</si>
  <si>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</si>
  <si>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</si>
  <si>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</si>
  <si>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</si>
  <si>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</si>
  <si>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</si>
  <si>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</si>
  <si>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</si>
  <si>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</si>
  <si>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</si>
  <si>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</si>
  <si>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</si>
  <si>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</si>
  <si>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</si>
  <si>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</si>
  <si>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</si>
  <si>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</si>
  <si>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</si>
  <si>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</si>
  <si>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</si>
  <si>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</si>
  <si>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</si>
  <si>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</si>
  <si>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</si>
  <si>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</si>
  <si>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</si>
  <si>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</si>
  <si>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</si>
  <si>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</si>
  <si>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</si>
  <si>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</si>
  <si>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</si>
  <si>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</si>
  <si>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</si>
  <si>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</si>
  <si>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</si>
  <si>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</si>
  <si>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</si>
  <si>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</si>
  <si>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</si>
  <si>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</si>
  <si>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</si>
  <si>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</si>
  <si>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</si>
  <si>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</si>
  <si>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</si>
  <si>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</si>
  <si>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</si>
  <si>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</si>
  <si>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</si>
  <si>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</si>
  <si>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</si>
  <si>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</si>
  <si>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</si>
  <si>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</si>
  <si>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</si>
  <si>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</si>
  <si>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</si>
  <si>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</si>
  <si>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</si>
  <si>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</si>
  <si>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</si>
  <si>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</si>
  <si>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</si>
  <si>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</si>
  <si>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</si>
  <si>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</si>
  <si>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</si>
  <si>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</si>
  <si>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</si>
  <si>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</si>
  <si>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</si>
  <si>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</si>
  <si>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</si>
  <si>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</si>
  <si>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</si>
  <si>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</si>
  <si>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</si>
  <si>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</si>
  <si>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</si>
  <si>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</si>
  <si>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</si>
  <si>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</si>
  <si>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</si>
  <si>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</si>
  <si>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</si>
  <si>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</si>
  <si>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</si>
  <si>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</si>
  <si>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</si>
  <si>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</si>
  <si>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</si>
  <si>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</si>
  <si>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</si>
  <si>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</si>
  <si>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</si>
  <si>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</si>
  <si>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</si>
  <si>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</si>
  <si>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</si>
  <si>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</si>
  <si>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</si>
  <si>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</si>
  <si>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</si>
  <si>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</si>
  <si>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</si>
  <si>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</si>
  <si>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</si>
  <si>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</si>
  <si>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</si>
  <si>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</si>
  <si>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</si>
  <si>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</si>
  <si>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</si>
  <si>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</si>
  <si>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</si>
  <si>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</si>
  <si>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</si>
  <si>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</si>
  <si>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</si>
  <si>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</si>
  <si>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</si>
  <si>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</si>
  <si>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</si>
  <si>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</si>
  <si>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</si>
  <si>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</si>
  <si>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</si>
  <si>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</si>
  <si>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</si>
  <si>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</si>
  <si>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</si>
  <si>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</si>
  <si>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</si>
  <si>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</si>
  <si>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</si>
  <si>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</si>
  <si>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</si>
  <si>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</si>
  <si>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</si>
  <si>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</si>
  <si>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</si>
  <si>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</si>
  <si>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</si>
  <si>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</si>
  <si>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</si>
  <si>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</si>
  <si>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</si>
  <si>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</si>
  <si>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</si>
  <si>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</si>
  <si>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</si>
  <si>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</si>
  <si>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</si>
  <si>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</si>
  <si>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</si>
  <si>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</si>
  <si>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</si>
  <si>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</si>
  <si>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</si>
  <si>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</si>
  <si>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</si>
  <si>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</si>
  <si>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</si>
  <si>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</si>
  <si>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</si>
  <si>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</si>
  <si>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</si>
  <si>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</si>
  <si>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</si>
  <si>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</si>
  <si>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</si>
  <si>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</si>
  <si>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</si>
  <si>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</si>
  <si>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</si>
  <si>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</si>
  <si>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</si>
  <si>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</si>
  <si>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</si>
  <si>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</si>
  <si>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</si>
  <si>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</si>
  <si>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</si>
  <si>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</si>
  <si>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</si>
  <si>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</si>
  <si>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</si>
  <si>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</si>
  <si>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</si>
  <si>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</si>
  <si>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</si>
  <si>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</si>
  <si>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</si>
  <si>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</si>
  <si>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</si>
  <si>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</si>
  <si>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</si>
  <si>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</si>
  <si>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</si>
  <si>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</si>
  <si>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</si>
  <si>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</si>
  <si>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</si>
  <si>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</si>
  <si>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</si>
  <si>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</si>
  <si>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</si>
  <si>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</si>
  <si>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</si>
  <si>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</si>
  <si>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</si>
  <si>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</si>
  <si>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</si>
  <si>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</si>
  <si>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</si>
  <si>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</si>
  <si>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</si>
  <si>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</si>
  <si>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</si>
  <si>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</si>
  <si>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</si>
  <si>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</si>
  <si>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</si>
  <si>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</si>
  <si>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</si>
  <si>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</si>
  <si>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</si>
  <si>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</si>
  <si>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</si>
  <si>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</si>
  <si>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</si>
  <si>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</si>
  <si>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</si>
  <si>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</si>
  <si>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</si>
  <si>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</si>
  <si>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</si>
  <si>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</si>
  <si>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</si>
  <si>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</si>
  <si>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</si>
  <si>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</si>
  <si>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</si>
  <si>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</si>
  <si>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</si>
  <si>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</si>
  <si>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</si>
  <si>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</si>
  <si>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</si>
  <si>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</si>
  <si>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</si>
  <si>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</si>
  <si>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</si>
  <si>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</si>
  <si>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</si>
  <si>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</si>
  <si>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</si>
  <si>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</si>
  <si>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</si>
  <si>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</si>
  <si>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</si>
  <si>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</si>
  <si>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</si>
  <si>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</si>
  <si>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</si>
  <si>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</si>
  <si>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</si>
  <si>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</si>
  <si>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</si>
  <si>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</si>
  <si>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</si>
  <si>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</si>
  <si>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</si>
  <si>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</si>
  <si>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</si>
  <si>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</si>
  <si>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</si>
  <si>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</si>
  <si>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</si>
  <si>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</si>
  <si>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</si>
  <si>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</si>
  <si>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</si>
  <si>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</si>
  <si>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</si>
  <si>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</si>
  <si>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</si>
  <si>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</si>
  <si>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</si>
  <si>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</si>
  <si>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</si>
  <si>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</si>
  <si>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</si>
  <si>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</si>
  <si>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</si>
  <si>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</si>
  <si>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</si>
  <si>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</si>
  <si>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</si>
  <si>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</si>
  <si>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</si>
  <si>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</si>
  <si>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</si>
  <si>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</si>
  <si>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</si>
  <si>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</si>
  <si>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</si>
  <si>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</si>
  <si>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</si>
  <si>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</si>
  <si>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</si>
  <si>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</si>
  <si>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</si>
  <si>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</si>
  <si>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</si>
  <si>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</si>
  <si>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</si>
  <si>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</si>
  <si>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</si>
  <si>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</si>
  <si>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</si>
  <si>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</si>
  <si>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</si>
  <si>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</si>
  <si>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</si>
  <si>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</si>
  <si>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</si>
  <si>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</si>
  <si>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</si>
  <si>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</si>
  <si>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</si>
  <si>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</si>
  <si>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</si>
  <si>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</si>
  <si>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</si>
  <si>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</si>
  <si>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</si>
  <si>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</si>
  <si>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</si>
  <si>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</si>
  <si>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</si>
  <si>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</si>
  <si>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</si>
  <si>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</si>
  <si>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</si>
  <si>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</si>
  <si>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</si>
  <si>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</si>
  <si>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</si>
  <si>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</si>
  <si>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</si>
  <si>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</si>
  <si>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</si>
  <si>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</si>
  <si>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</si>
  <si>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</si>
  <si>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</si>
  <si>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</si>
  <si>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</si>
  <si>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</si>
  <si>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</si>
  <si>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</si>
  <si>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</si>
  <si>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</si>
  <si>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</si>
  <si>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</si>
  <si>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</si>
  <si>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</si>
  <si>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</si>
  <si>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</si>
  <si>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</si>
  <si>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</si>
  <si>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</si>
  <si>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</si>
  <si>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</si>
  <si>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</si>
  <si>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</si>
  <si>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</si>
  <si>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</si>
  <si>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</si>
  <si>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</si>
  <si>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</si>
  <si>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</si>
  <si>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</si>
  <si>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</si>
  <si>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</si>
  <si>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</si>
  <si>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</si>
  <si>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</si>
  <si>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</si>
  <si>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</si>
  <si>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</si>
  <si>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</si>
  <si>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</si>
  <si>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</si>
  <si>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</si>
  <si>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</si>
  <si>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</si>
  <si>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</si>
  <si>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</si>
  <si>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</si>
  <si>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</si>
  <si>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</si>
  <si>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</si>
  <si>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</si>
  <si>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</si>
  <si>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</si>
  <si>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</si>
  <si>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</si>
  <si>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</si>
  <si>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</si>
  <si>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</si>
  <si>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</si>
  <si>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</si>
  <si>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</si>
  <si>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</si>
  <si>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</si>
  <si>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</si>
  <si>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</si>
  <si>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</si>
  <si>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</si>
  <si>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</si>
  <si>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</si>
  <si>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</si>
  <si>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</si>
  <si>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</si>
  <si>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</si>
  <si>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</si>
  <si>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</si>
  <si>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</si>
  <si>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</si>
  <si>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</si>
  <si>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</si>
  <si>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</si>
  <si>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</si>
  <si>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</si>
  <si>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</si>
  <si>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</si>
  <si>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</si>
  <si>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</si>
  <si>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</si>
  <si>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</si>
  <si>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</si>
  <si>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</si>
  <si>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</si>
  <si>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</si>
  <si>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</si>
  <si>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</si>
  <si>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</si>
  <si>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</si>
  <si>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</si>
  <si>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</si>
  <si>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</si>
  <si>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</si>
  <si>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</si>
  <si>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</si>
  <si>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</si>
  <si>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</si>
  <si>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</si>
  <si>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</si>
  <si>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</si>
  <si>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</si>
  <si>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</si>
  <si>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</si>
  <si>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</si>
  <si>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</si>
  <si>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</si>
  <si>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</si>
  <si>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</si>
  <si>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</si>
  <si>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</si>
  <si>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</si>
  <si>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</si>
  <si>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</si>
  <si>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</si>
  <si>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</si>
  <si>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</si>
  <si>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</si>
  <si>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</si>
  <si>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</si>
  <si>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</si>
  <si>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</si>
  <si>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</si>
  <si>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</si>
  <si>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</si>
  <si>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</si>
  <si>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</si>
  <si>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</si>
  <si>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</si>
  <si>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</si>
  <si>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</si>
  <si>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</si>
  <si>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</si>
  <si>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</si>
  <si>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</si>
  <si>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</si>
  <si>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</si>
  <si>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</si>
  <si>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</si>
  <si>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</si>
  <si>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</si>
  <si>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</si>
  <si>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</si>
  <si>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</si>
  <si>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</si>
  <si>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</si>
  <si>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</si>
  <si>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</si>
  <si>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</si>
  <si>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</si>
  <si>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</si>
  <si>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</si>
  <si>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</si>
  <si>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</si>
  <si>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</si>
  <si>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</si>
  <si>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</si>
  <si>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</si>
  <si>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</si>
  <si>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</si>
  <si>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</si>
  <si>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</si>
  <si>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</si>
  <si>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</si>
  <si>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</si>
  <si>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</si>
  <si>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</si>
  <si>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</si>
  <si>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</si>
  <si>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</si>
  <si>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</si>
  <si>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</si>
  <si>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</si>
  <si>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</si>
  <si>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</si>
  <si>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</si>
  <si>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</si>
  <si>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</si>
  <si>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</si>
  <si>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</si>
  <si>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</si>
  <si>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</si>
  <si>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</si>
  <si>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</si>
  <si>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</si>
  <si>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</si>
  <si>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</si>
  <si>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</si>
  <si>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</si>
  <si>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</si>
  <si>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</si>
  <si>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</si>
  <si>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</si>
  <si>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</si>
  <si>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</si>
  <si>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</si>
  <si>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</si>
  <si>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</si>
  <si>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</si>
  <si>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</si>
  <si>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</si>
  <si>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</si>
  <si>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</si>
  <si>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</si>
  <si>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</si>
  <si>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</si>
  <si>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</si>
  <si>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</si>
  <si>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</si>
  <si>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</si>
  <si>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</si>
  <si>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</si>
  <si>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</si>
  <si>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</si>
  <si>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</si>
  <si>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</si>
  <si>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</si>
  <si>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</si>
  <si>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</si>
  <si>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</si>
  <si>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</si>
  <si>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</si>
  <si>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</si>
  <si>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</si>
  <si>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</si>
  <si>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</si>
  <si>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</si>
  <si>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</si>
  <si>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</si>
  <si>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</si>
  <si>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</si>
  <si>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</si>
  <si>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</si>
  <si>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</si>
  <si>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</si>
  <si>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</si>
  <si>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</si>
  <si>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</si>
  <si>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</si>
  <si>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</si>
  <si>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</si>
  <si>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</si>
  <si>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</si>
  <si>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</si>
  <si>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</si>
  <si>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</si>
  <si>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</si>
  <si>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</si>
  <si>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</si>
  <si>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</si>
  <si>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</si>
  <si>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</si>
  <si>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</si>
  <si>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</si>
  <si>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</si>
  <si>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</si>
  <si>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</si>
  <si>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</si>
  <si>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</si>
  <si>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</si>
  <si>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</si>
  <si>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</si>
  <si>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</si>
  <si>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</si>
  <si>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</si>
  <si>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</si>
  <si>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</si>
  <si>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</si>
  <si>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</si>
  <si>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</si>
  <si>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</si>
  <si>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</si>
  <si>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</si>
  <si>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</si>
  <si>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</si>
  <si>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</si>
  <si>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</si>
  <si>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</si>
  <si>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</si>
  <si>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</si>
  <si>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</si>
  <si>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</si>
  <si>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</si>
  <si>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</si>
  <si>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</si>
  <si>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</si>
  <si>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</si>
  <si>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</si>
  <si>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</si>
  <si>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</si>
  <si>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</si>
  <si>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</si>
  <si>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</si>
  <si>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</si>
  <si>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</si>
  <si>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</si>
  <si>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</si>
  <si>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</si>
  <si>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</si>
  <si>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</si>
  <si>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</si>
  <si>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</si>
  <si>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</si>
  <si>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</si>
  <si>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</si>
  <si>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</si>
  <si>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</si>
  <si>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</si>
  <si>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</si>
  <si>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</si>
  <si>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</si>
  <si>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</si>
  <si>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</si>
  <si>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</si>
  <si>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</si>
  <si>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</si>
  <si>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</si>
  <si>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</si>
  <si>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</si>
  <si>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</si>
  <si>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</si>
  <si>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</si>
  <si>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</si>
  <si>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</si>
  <si>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</si>
  <si>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</si>
  <si>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</si>
  <si>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</si>
  <si>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</si>
  <si>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</si>
  <si>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</si>
  <si>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</si>
  <si>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</si>
  <si>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</si>
  <si>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</si>
  <si>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</si>
  <si>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</si>
  <si>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</si>
  <si>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</si>
  <si>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</si>
  <si>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</si>
  <si>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</si>
  <si>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</si>
  <si>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</si>
  <si>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</si>
  <si>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</si>
  <si>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</si>
  <si>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</si>
  <si>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</si>
  <si>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</si>
  <si>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</si>
  <si>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</si>
  <si>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</si>
  <si>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</si>
  <si>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</si>
  <si>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</si>
  <si>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</si>
  <si>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</si>
  <si>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</si>
  <si>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</si>
  <si>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</si>
  <si>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</si>
  <si>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</si>
  <si>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</si>
  <si>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</si>
  <si>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</si>
  <si>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</si>
  <si>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</si>
  <si>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</si>
  <si>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</si>
  <si>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</si>
  <si>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</si>
  <si>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</si>
  <si>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</si>
  <si>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</si>
  <si>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</si>
  <si>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</si>
  <si>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</si>
  <si>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</si>
  <si>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</si>
  <si>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</si>
  <si>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</si>
  <si>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</si>
  <si>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</si>
  <si>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</si>
  <si>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</si>
  <si>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</si>
  <si>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</si>
  <si>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</si>
  <si>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</si>
  <si>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</si>
  <si>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</si>
  <si>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</si>
  <si>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</si>
  <si>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</si>
  <si>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</si>
  <si>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</si>
  <si>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</si>
  <si>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</si>
  <si>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</si>
  <si>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</si>
  <si>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</si>
  <si>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</si>
  <si>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</si>
  <si>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</si>
  <si>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</si>
  <si>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</si>
  <si>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</si>
  <si>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</si>
  <si>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</si>
  <si>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</si>
  <si>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</si>
  <si>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</si>
  <si>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</si>
  <si>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</si>
  <si>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</si>
  <si>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</si>
  <si>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</si>
  <si>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</si>
  <si>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</si>
  <si>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</si>
  <si>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</si>
  <si>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</si>
  <si>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</si>
  <si>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</si>
  <si>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</si>
  <si>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</si>
  <si>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</si>
  <si>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</si>
  <si>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</si>
  <si>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</si>
  <si>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</si>
  <si>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</si>
  <si>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</si>
  <si>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</si>
  <si>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</si>
  <si>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</si>
  <si>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</si>
  <si>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</si>
  <si>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</si>
  <si>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</si>
  <si>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</si>
  <si>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</si>
  <si>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</si>
  <si>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</si>
  <si>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</si>
  <si>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</si>
  <si>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</si>
  <si>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</si>
  <si>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</si>
  <si>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</si>
  <si>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</si>
  <si>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</si>
  <si>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</si>
  <si>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</si>
  <si>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</si>
  <si>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</si>
  <si>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</si>
  <si>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</si>
  <si>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</si>
  <si>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</si>
  <si>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</si>
  <si>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</si>
  <si>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</si>
  <si>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</si>
  <si>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</si>
  <si>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</si>
  <si>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</si>
  <si>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</si>
  <si>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</si>
  <si>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</si>
  <si>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</si>
  <si>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</si>
  <si>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</si>
  <si>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</si>
  <si>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</si>
  <si>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</si>
  <si>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</si>
  <si>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</si>
  <si>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</si>
  <si>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</si>
  <si>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</si>
  <si>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</si>
  <si>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</si>
  <si>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</si>
  <si>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</si>
  <si>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</si>
  <si>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</si>
  <si>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</si>
  <si>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</si>
  <si>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</si>
  <si>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</si>
  <si>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</si>
  <si>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</si>
  <si>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</si>
  <si>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</si>
  <si>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</si>
  <si>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</si>
  <si>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</si>
  <si>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</si>
  <si>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</si>
  <si>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</si>
  <si>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</si>
  <si>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</si>
  <si>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</si>
  <si>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</si>
  <si>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</si>
  <si>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</si>
  <si>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</si>
  <si>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</si>
  <si>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</si>
  <si>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</si>
  <si>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</si>
  <si>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</si>
  <si>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</si>
  <si>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</si>
  <si>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</si>
  <si>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</si>
  <si>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</si>
  <si>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</si>
  <si>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</si>
  <si>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</si>
  <si>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</si>
  <si>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</si>
  <si>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</si>
  <si>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</si>
  <si>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</si>
  <si>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</si>
  <si>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</si>
  <si>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</si>
  <si>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</si>
  <si>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</si>
  <si>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</si>
  <si>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</si>
  <si>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</si>
  <si>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</si>
  <si>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</si>
  <si>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</si>
  <si>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</si>
  <si>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</si>
  <si>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</si>
  <si>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</si>
  <si>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</si>
  <si>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</si>
  <si>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</si>
  <si>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</si>
  <si>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</si>
  <si>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</si>
  <si>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</si>
  <si>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</si>
  <si>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</si>
  <si>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</si>
  <si>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</si>
  <si>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</si>
  <si>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</si>
  <si>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</si>
  <si>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</si>
  <si>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</si>
  <si>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</si>
  <si>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</si>
  <si>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</si>
  <si>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</si>
  <si>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</si>
  <si>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</si>
  <si>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</si>
  <si>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</si>
  <si>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</si>
  <si>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</si>
  <si>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</si>
  <si>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</si>
  <si>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</si>
  <si>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</si>
  <si>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</si>
  <si>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</si>
  <si>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</si>
  <si>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</si>
  <si>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</si>
  <si>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</si>
  <si>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</si>
  <si>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</si>
  <si>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</si>
  <si>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</si>
  <si>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</si>
  <si>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</si>
  <si>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</si>
  <si>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</si>
  <si>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</si>
  <si>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</si>
  <si>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</si>
  <si>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</si>
  <si>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</si>
  <si>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</si>
  <si>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</si>
  <si>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</si>
  <si>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</si>
  <si>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</si>
  <si>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</si>
  <si>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</si>
  <si>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</si>
  <si>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</si>
  <si>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</si>
  <si>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</si>
  <si>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</si>
  <si>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</si>
  <si>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</si>
  <si>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</si>
  <si>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</si>
  <si>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</si>
  <si>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</si>
  <si>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</si>
  <si>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</si>
  <si>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</si>
  <si>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</si>
  <si>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</si>
  <si>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</si>
  <si>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</si>
  <si>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</si>
  <si>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</si>
  <si>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</si>
  <si>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</si>
  <si>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</si>
  <si>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</si>
  <si>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</si>
  <si>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</si>
  <si>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</si>
  <si>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</si>
  <si>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</si>
  <si>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</si>
  <si>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</si>
  <si>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</si>
  <si>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</si>
  <si>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</si>
  <si>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</si>
  <si>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</si>
  <si>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</si>
  <si>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</si>
  <si>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</si>
  <si>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</si>
  <si>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</si>
  <si>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</si>
  <si>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</si>
  <si>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</si>
  <si>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</si>
  <si>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</si>
  <si>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</si>
  <si>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</si>
  <si>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</si>
  <si>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</si>
  <si>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</si>
  <si>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</si>
  <si>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</si>
  <si>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</si>
  <si>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</si>
  <si>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</si>
  <si>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</si>
  <si>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</si>
  <si>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</si>
  <si>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</si>
  <si>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</si>
  <si>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</si>
  <si>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</si>
  <si>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</si>
  <si>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</si>
  <si>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</si>
  <si>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</si>
  <si>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</si>
  <si>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</si>
  <si>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</si>
  <si>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</si>
  <si>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</si>
  <si>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</si>
  <si>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</si>
  <si>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</si>
  <si>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</si>
  <si>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</si>
  <si>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</si>
  <si>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</si>
  <si>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</si>
  <si>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</si>
  <si>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</si>
  <si>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</si>
  <si>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</si>
  <si>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</si>
  <si>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</si>
  <si>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</si>
  <si>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</si>
  <si>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</si>
  <si>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</si>
  <si>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</si>
  <si>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</si>
  <si>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</si>
  <si>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</si>
  <si>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</si>
  <si>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</si>
  <si>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</si>
  <si>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</si>
  <si>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</si>
  <si>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</si>
  <si>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</si>
  <si>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</si>
  <si>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</si>
  <si>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</si>
  <si>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</si>
  <si>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</si>
  <si>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</si>
  <si>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</si>
  <si>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</si>
  <si>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</si>
  <si>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</si>
  <si>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</si>
  <si>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</si>
  <si>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</si>
  <si>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</si>
  <si>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</si>
  <si>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</si>
  <si>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</si>
  <si>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</si>
  <si>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</si>
  <si>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</si>
  <si>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</si>
  <si>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</si>
  <si>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</si>
  <si>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</si>
  <si>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</si>
  <si>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</si>
  <si>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</si>
  <si>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</si>
  <si>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</si>
  <si>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</si>
  <si>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</si>
  <si>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</si>
  <si>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</si>
  <si>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</si>
  <si>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</si>
  <si>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</si>
  <si>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</si>
  <si>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</si>
  <si>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</si>
  <si>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</si>
  <si>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</si>
  <si>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</si>
  <si>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</si>
  <si>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</si>
  <si>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</si>
  <si>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</si>
  <si>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</si>
  <si>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</si>
  <si>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</si>
  <si>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</si>
  <si>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</si>
  <si>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</si>
  <si>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</si>
  <si>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</si>
  <si>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</si>
  <si>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</si>
  <si>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</si>
  <si>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</si>
  <si>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</si>
  <si>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</si>
  <si>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</si>
  <si>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</si>
  <si>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</si>
  <si>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</si>
  <si>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</si>
  <si>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</si>
  <si>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</si>
  <si>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</si>
  <si>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</si>
  <si>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</si>
  <si>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</si>
  <si>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</si>
  <si>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</si>
  <si>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</si>
  <si>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</si>
  <si>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</si>
  <si>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</si>
  <si>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</si>
  <si>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</si>
  <si>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</si>
  <si>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</si>
  <si>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</si>
  <si>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</si>
  <si>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</si>
  <si>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</si>
  <si>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</si>
  <si>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</si>
  <si>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</si>
  <si>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</si>
  <si>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</si>
  <si>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</si>
  <si>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</si>
  <si>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</si>
  <si>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</si>
  <si>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</si>
  <si>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</si>
  <si>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</si>
  <si>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</si>
  <si>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</si>
  <si>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</si>
  <si>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</si>
  <si>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</si>
  <si>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</si>
  <si>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</si>
  <si>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</si>
  <si>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</si>
  <si>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</si>
  <si>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</si>
  <si>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</si>
  <si>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</si>
  <si>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</si>
  <si>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</si>
  <si>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</si>
  <si>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</si>
  <si>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</si>
  <si>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</si>
  <si>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</si>
  <si>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</si>
  <si>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</si>
  <si>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</si>
  <si>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</si>
  <si>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</si>
  <si>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</si>
  <si>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</si>
  <si>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</si>
  <si>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</si>
  <si>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</si>
  <si>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</si>
  <si>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</si>
  <si>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</si>
  <si>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</si>
  <si>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</si>
  <si>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</si>
  <si>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</si>
  <si>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</si>
  <si>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</si>
  <si>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</si>
  <si>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</si>
  <si>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</si>
  <si>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</si>
  <si>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</si>
  <si>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</si>
  <si>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</si>
  <si>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</si>
  <si>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</si>
  <si>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</si>
  <si>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</si>
  <si>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</si>
  <si>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</si>
  <si>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</si>
  <si>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</si>
  <si>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</si>
  <si>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</si>
  <si>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</si>
  <si>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</si>
  <si>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</si>
  <si>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</si>
  <si>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</si>
  <si>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</si>
  <si>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</si>
  <si>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</si>
  <si>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</si>
  <si>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</si>
  <si>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</si>
  <si>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</si>
  <si>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</si>
  <si>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</si>
  <si>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</si>
  <si>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</si>
  <si>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</si>
  <si>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</si>
  <si>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</si>
  <si>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</si>
  <si>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</si>
  <si>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</si>
  <si>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</si>
  <si>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</si>
  <si>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</si>
  <si>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</si>
  <si>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</si>
  <si>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</si>
  <si>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</si>
  <si>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</si>
  <si>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</si>
  <si>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</si>
  <si>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</si>
  <si>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</si>
  <si>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</si>
  <si>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</si>
  <si>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</si>
  <si>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</si>
  <si>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</si>
  <si>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</si>
  <si>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</si>
  <si>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</si>
  <si>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</si>
  <si>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</si>
  <si>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</si>
  <si>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</si>
  <si>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</si>
  <si>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</si>
  <si>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</si>
  <si>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</si>
  <si>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</si>
  <si>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</si>
  <si>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</si>
  <si>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</si>
  <si>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</si>
  <si>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</si>
  <si>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</si>
  <si>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</si>
  <si>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</si>
  <si>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</si>
  <si>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</si>
  <si>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</si>
  <si>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</si>
  <si>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</si>
  <si>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</si>
  <si>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</si>
  <si>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</si>
  <si>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</si>
  <si>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</si>
  <si>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</si>
  <si>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</si>
  <si>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</si>
  <si>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</si>
  <si>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</si>
  <si>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</si>
  <si>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</si>
  <si>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</si>
  <si>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</si>
  <si>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</si>
  <si>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</si>
  <si>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</si>
  <si>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</si>
  <si>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</si>
  <si>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</si>
  <si>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</si>
  <si>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</si>
  <si>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</si>
  <si>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</si>
  <si>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</si>
  <si>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</si>
  <si>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</si>
  <si>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</si>
  <si>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</si>
  <si>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</si>
  <si>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</si>
  <si>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</si>
  <si>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</si>
  <si>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</si>
  <si>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</si>
  <si>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</si>
  <si>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</si>
  <si>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</si>
  <si>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</si>
  <si>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</si>
  <si>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</si>
  <si>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</si>
  <si>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</si>
  <si>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</si>
  <si>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</si>
  <si>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</si>
  <si>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</si>
  <si>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</si>
  <si>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</si>
  <si>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</si>
  <si>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</si>
  <si>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</si>
  <si>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</si>
  <si>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</si>
  <si>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</si>
  <si>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</si>
  <si>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</si>
  <si>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</si>
  <si>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</si>
  <si>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</si>
  <si>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</si>
  <si>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</si>
  <si>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</si>
  <si>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</si>
  <si>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</si>
  <si>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</si>
  <si>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</si>
  <si>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</si>
  <si>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</si>
  <si>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</si>
  <si>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</si>
  <si>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</si>
  <si>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</si>
  <si>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</si>
  <si>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</si>
  <si>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</si>
  <si>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</si>
  <si>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</si>
  <si>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</si>
  <si>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</si>
  <si>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</si>
  <si>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</si>
  <si>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</si>
  <si>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</si>
  <si>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</si>
  <si>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</si>
  <si>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</si>
  <si>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</si>
  <si>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</si>
  <si>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</si>
  <si>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</si>
  <si>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</si>
  <si>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</si>
  <si>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</si>
  <si>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</si>
  <si>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</si>
  <si>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</si>
  <si>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</si>
  <si>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</si>
  <si>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</si>
  <si>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</si>
  <si>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</si>
  <si>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</si>
  <si>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</si>
  <si>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</si>
  <si>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</si>
  <si>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</si>
  <si>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</si>
  <si>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</si>
  <si>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</si>
  <si>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</si>
  <si>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</si>
  <si>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</si>
  <si>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</si>
  <si>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</si>
  <si>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</si>
  <si>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</si>
  <si>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</si>
  <si>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</si>
  <si>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</si>
  <si>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</si>
  <si>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</si>
  <si>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</si>
  <si>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</si>
  <si>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</si>
  <si>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</si>
  <si>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</si>
  <si>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</si>
  <si>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</si>
  <si>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</si>
  <si>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</si>
  <si>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</si>
  <si>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</si>
  <si>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</si>
  <si>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</si>
  <si>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</si>
  <si>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</si>
  <si>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</si>
  <si>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</si>
  <si>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</si>
  <si>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</si>
  <si>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</si>
  <si>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</si>
  <si>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</si>
  <si>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</si>
  <si>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</si>
  <si>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</si>
  <si>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</si>
  <si>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</si>
  <si>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</si>
  <si>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</si>
  <si>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</si>
  <si>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</si>
  <si>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</si>
  <si>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</si>
  <si>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</si>
  <si>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</si>
  <si>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</si>
  <si>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</si>
  <si>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</si>
  <si>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</si>
  <si>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</si>
  <si>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</si>
  <si>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</si>
  <si>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</si>
  <si>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</si>
  <si>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</si>
  <si>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</si>
  <si>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</si>
  <si>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</si>
  <si>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</si>
  <si>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</si>
  <si>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</si>
  <si>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</si>
  <si>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</si>
  <si>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</si>
  <si>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</si>
  <si>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</si>
  <si>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</si>
  <si>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</si>
  <si>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</si>
  <si>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</si>
  <si>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</si>
  <si>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</si>
  <si>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</si>
  <si>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</si>
  <si>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</si>
  <si>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</si>
  <si>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</si>
  <si>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</si>
  <si>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</si>
  <si>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</si>
  <si>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</si>
  <si>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</si>
  <si>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</si>
  <si>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</si>
  <si>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</si>
  <si>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</si>
  <si>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</si>
  <si>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</si>
  <si>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</si>
  <si>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</si>
  <si>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</si>
  <si>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</si>
  <si>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</si>
  <si>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</si>
  <si>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</si>
  <si>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</si>
  <si>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</si>
  <si>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</si>
  <si>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</si>
  <si>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</si>
  <si>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</si>
  <si>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</si>
  <si>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</si>
  <si>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</si>
  <si>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</si>
  <si>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</si>
  <si>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</si>
  <si>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</si>
  <si>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</si>
  <si>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</si>
  <si>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</si>
  <si>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</si>
  <si>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</si>
  <si>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</si>
  <si>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</si>
  <si>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</si>
  <si>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</si>
  <si>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</si>
  <si>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</si>
  <si>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</si>
  <si>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</si>
  <si>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</si>
  <si>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</si>
  <si>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</si>
  <si>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</si>
  <si>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</si>
  <si>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</si>
  <si>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</si>
  <si>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</si>
  <si>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</si>
  <si>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</si>
  <si>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</si>
  <si>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</si>
  <si>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</si>
  <si>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</si>
  <si>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</si>
  <si>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</si>
  <si>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</si>
  <si>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</si>
  <si>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</si>
  <si>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</si>
  <si>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</si>
  <si>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</si>
  <si>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</si>
  <si>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</si>
  <si>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</si>
  <si>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</si>
  <si>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</si>
  <si>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</si>
  <si>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</si>
  <si>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</si>
  <si>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</si>
  <si>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</si>
  <si>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</si>
  <si>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</si>
  <si>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</si>
  <si>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</si>
  <si>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</si>
  <si>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</si>
  <si>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</si>
  <si>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</si>
  <si>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</si>
  <si>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</si>
  <si>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</si>
  <si>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</si>
  <si>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</si>
  <si>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</si>
  <si>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</si>
  <si>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</si>
  <si>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</si>
  <si>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</si>
  <si>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</si>
  <si>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</si>
  <si>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</si>
  <si>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</si>
  <si>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</si>
  <si>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</si>
  <si>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</si>
  <si>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</si>
  <si>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</si>
  <si>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</si>
  <si>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</si>
  <si>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</si>
  <si>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</si>
  <si>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</si>
  <si>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</si>
  <si>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</si>
  <si>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</si>
  <si>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</si>
  <si>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</si>
  <si>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</si>
  <si>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</si>
  <si>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</si>
  <si>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</si>
  <si>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</si>
  <si>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</si>
  <si>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</si>
  <si>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</si>
  <si>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</si>
  <si>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</si>
  <si>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</si>
  <si>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</si>
  <si>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</si>
  <si>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</si>
  <si>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</si>
  <si>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</si>
  <si>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</si>
  <si>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</si>
  <si>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</si>
  <si>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</si>
  <si>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</si>
  <si>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</si>
  <si>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</si>
  <si>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</si>
  <si>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</si>
  <si>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</si>
  <si>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</si>
  <si>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</si>
  <si>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</si>
  <si>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</si>
  <si>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</si>
  <si>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</si>
  <si>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</si>
  <si>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</si>
  <si>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</si>
  <si>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</si>
  <si>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</si>
  <si>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</si>
  <si>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</si>
  <si>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</si>
  <si>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</si>
  <si>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</si>
  <si>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</si>
  <si>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</si>
  <si>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</si>
  <si>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</si>
  <si>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</si>
  <si>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</si>
  <si>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</si>
  <si>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</si>
  <si>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</si>
  <si>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</si>
  <si>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</si>
  <si>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</si>
  <si>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</si>
  <si>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</si>
  <si>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</si>
  <si>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</si>
  <si>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</si>
  <si>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</si>
  <si>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</si>
  <si>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</si>
  <si>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</si>
  <si>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</si>
  <si>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</si>
  <si>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</si>
  <si>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</si>
  <si>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</si>
  <si>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</si>
  <si>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</si>
  <si>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</si>
  <si>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</si>
  <si>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</si>
  <si>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</si>
  <si>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</si>
  <si>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</si>
  <si>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</si>
  <si>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</si>
  <si>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</si>
  <si>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</si>
  <si>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</si>
  <si>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</si>
  <si>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</si>
  <si>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</si>
  <si>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</si>
  <si>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</si>
  <si>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</si>
  <si>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</si>
  <si>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</si>
  <si>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</si>
  <si>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</si>
  <si>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</si>
  <si>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</si>
  <si>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</si>
  <si>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</si>
  <si>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</si>
  <si>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</si>
  <si>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</si>
  <si>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</si>
  <si>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</si>
  <si>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</si>
  <si>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</si>
  <si>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</si>
  <si>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</si>
  <si>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</si>
  <si>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</si>
  <si>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</si>
  <si>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</si>
  <si>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</si>
  <si>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</si>
  <si>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</si>
  <si>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</si>
  <si>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</si>
  <si>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</si>
  <si>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</si>
  <si>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</si>
  <si>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</si>
  <si>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</si>
  <si>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</si>
  <si>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</si>
  <si>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</si>
  <si>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</si>
  <si>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</si>
  <si>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</si>
  <si>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</si>
  <si>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</si>
  <si>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</si>
  <si>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</si>
  <si>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</si>
  <si>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</si>
  <si>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</si>
  <si>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</si>
  <si>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</si>
  <si>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</si>
  <si>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</si>
  <si>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</si>
  <si>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</si>
  <si>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</si>
  <si>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</si>
  <si>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</si>
  <si>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</si>
  <si>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</si>
  <si>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</si>
  <si>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</si>
  <si>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</si>
  <si>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</si>
  <si>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</si>
  <si>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</si>
  <si>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</si>
  <si>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</si>
  <si>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</si>
  <si>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</si>
  <si>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</si>
  <si>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</si>
  <si>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</si>
  <si>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</si>
  <si>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</si>
  <si>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</si>
  <si>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</si>
  <si>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</si>
  <si>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</si>
  <si>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</si>
  <si>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</si>
  <si>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</si>
  <si>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</si>
  <si>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</si>
  <si>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</si>
  <si>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</si>
  <si>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</si>
  <si>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</si>
  <si>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</si>
  <si>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</si>
  <si>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</si>
  <si>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</si>
  <si>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</si>
  <si>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</si>
  <si>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</si>
  <si>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</si>
  <si>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</si>
  <si>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</si>
  <si>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</si>
  <si>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</si>
  <si>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</si>
  <si>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</si>
  <si>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</si>
  <si>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</si>
  <si>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</si>
  <si>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</si>
  <si>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</si>
  <si>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</si>
  <si>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</si>
  <si>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</si>
  <si>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</si>
  <si>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</si>
  <si>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</si>
  <si>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</si>
  <si>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</si>
  <si>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</si>
  <si>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</si>
  <si>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</si>
  <si>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</si>
  <si>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</si>
  <si>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</si>
  <si>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</si>
  <si>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</si>
  <si>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</si>
  <si>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</si>
  <si>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</si>
  <si>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</si>
  <si>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</si>
  <si>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</si>
  <si>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</si>
  <si>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</si>
  <si>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</si>
  <si>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</si>
  <si>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</si>
  <si>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</si>
  <si>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</si>
  <si>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</si>
  <si>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</si>
  <si>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</si>
  <si>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</si>
  <si>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</si>
  <si>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</si>
  <si>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</si>
  <si>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</si>
  <si>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</si>
  <si>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</si>
  <si>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</si>
  <si>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</si>
  <si>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</si>
  <si>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</si>
  <si>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</si>
  <si>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</si>
  <si>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</si>
  <si>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</si>
  <si>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</si>
  <si>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</si>
  <si>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</si>
  <si>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</si>
  <si>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</si>
  <si>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</si>
  <si>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</si>
  <si>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</si>
  <si>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</si>
  <si>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</si>
  <si>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</si>
  <si>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</si>
  <si>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</si>
  <si>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</si>
  <si>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</si>
  <si>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</si>
  <si>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</si>
  <si>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</si>
  <si>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</si>
  <si>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</si>
  <si>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</si>
  <si>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</si>
  <si>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</si>
  <si>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</si>
  <si>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</si>
  <si>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</si>
  <si>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</si>
  <si>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</si>
  <si>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</si>
  <si>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</si>
  <si>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</si>
  <si>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</si>
  <si>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</si>
  <si>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</si>
  <si>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</si>
  <si>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</si>
  <si>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</si>
  <si>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</si>
  <si>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</si>
  <si>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</si>
  <si>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</si>
  <si>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</si>
  <si>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</si>
  <si>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</si>
  <si>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</si>
  <si>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</si>
  <si>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</si>
  <si>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</si>
  <si>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</si>
  <si>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</si>
  <si>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</si>
  <si>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</si>
  <si>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</si>
  <si>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</si>
  <si>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</si>
  <si>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</si>
  <si>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</si>
  <si>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</si>
  <si>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</si>
  <si>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</si>
  <si>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</si>
  <si>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</si>
  <si>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</si>
  <si>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</si>
  <si>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</si>
  <si>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</si>
  <si>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</si>
  <si>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</si>
  <si>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</si>
  <si>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</si>
  <si>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</si>
  <si>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</si>
  <si>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</si>
  <si>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</si>
  <si>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</si>
  <si>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</si>
  <si>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</si>
  <si>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</si>
  <si>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</si>
  <si>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</si>
  <si>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</si>
  <si>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</si>
  <si>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</si>
  <si>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</si>
  <si>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</si>
  <si>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</si>
  <si>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</si>
  <si>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</si>
  <si>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</si>
  <si>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</si>
  <si>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</si>
  <si>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</si>
  <si>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</si>
  <si>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</si>
  <si>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</si>
  <si>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</si>
  <si>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</si>
  <si>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</si>
  <si>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</si>
  <si>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</si>
  <si>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</si>
  <si>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</si>
  <si>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</si>
  <si>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</si>
  <si>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</si>
  <si>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</si>
  <si>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</si>
  <si>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</si>
  <si>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</si>
  <si>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</si>
  <si>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</si>
  <si>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</si>
  <si>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</si>
  <si>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</si>
  <si>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</si>
  <si>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</si>
  <si>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</si>
  <si>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</si>
  <si>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</si>
  <si>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</si>
  <si>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</si>
  <si>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</si>
  <si>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</si>
  <si>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</si>
  <si>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</si>
  <si>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</si>
  <si>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</si>
  <si>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</si>
  <si>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</si>
  <si>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</si>
  <si>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</si>
  <si>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</si>
  <si>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</si>
  <si>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</si>
  <si>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</si>
  <si>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</si>
  <si>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</si>
  <si>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</si>
  <si>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</si>
  <si>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</si>
  <si>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</si>
  <si>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</si>
  <si>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</si>
  <si>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</si>
  <si>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</si>
  <si>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</si>
  <si>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</si>
  <si>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</si>
  <si>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</si>
  <si>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</si>
  <si>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</si>
  <si>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</si>
  <si>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</si>
  <si>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</si>
  <si>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</si>
  <si>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</si>
  <si>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</si>
  <si>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</si>
  <si>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</si>
  <si>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</si>
  <si>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</si>
  <si>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</si>
  <si>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</si>
  <si>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</si>
  <si>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</si>
  <si>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</si>
  <si>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</si>
  <si>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</si>
  <si>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</si>
  <si>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</si>
  <si>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</si>
  <si>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</si>
  <si>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</si>
  <si>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</si>
  <si>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</si>
  <si>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</si>
  <si>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</si>
  <si>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</si>
  <si>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</si>
  <si>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</si>
  <si>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</si>
  <si>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</si>
  <si>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</si>
  <si>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</si>
  <si>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</si>
  <si>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</si>
  <si>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</si>
  <si>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</si>
  <si>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</si>
  <si>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</si>
  <si>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</si>
  <si>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</si>
  <si>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</si>
  <si>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</si>
  <si>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</si>
  <si>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</si>
  <si>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</si>
  <si>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</si>
  <si>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</si>
  <si>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</si>
  <si>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</si>
  <si>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</si>
  <si>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</si>
  <si>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</si>
  <si>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</si>
  <si>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</si>
  <si>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</si>
  <si>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</si>
  <si>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</si>
  <si>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</si>
  <si>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</si>
  <si>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</si>
  <si>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</si>
  <si>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</si>
  <si>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</si>
  <si>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</si>
  <si>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</si>
  <si>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</si>
  <si>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</si>
  <si>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</si>
  <si>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</si>
  <si>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</si>
  <si>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</si>
  <si>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</si>
  <si>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</si>
  <si>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</si>
  <si>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</si>
  <si>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</si>
  <si>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</si>
  <si>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</si>
  <si>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</si>
  <si>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</si>
  <si>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</si>
  <si>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</si>
  <si>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</si>
  <si>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</si>
  <si>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</si>
  <si>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</si>
  <si>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</si>
  <si>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</si>
  <si>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</si>
  <si>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</si>
  <si>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</si>
  <si>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</si>
  <si>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</si>
  <si>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</si>
  <si>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</si>
  <si>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</si>
  <si>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</si>
  <si>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</si>
  <si>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</si>
  <si>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</si>
  <si>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</si>
  <si>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</si>
  <si>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</si>
  <si>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</si>
  <si>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</si>
  <si>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</si>
  <si>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</si>
  <si>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</si>
  <si>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</si>
  <si>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</si>
  <si>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</si>
  <si>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</si>
  <si>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</si>
  <si>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</si>
  <si>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</si>
  <si>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</si>
  <si>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</si>
  <si>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</si>
  <si>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</si>
  <si>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</si>
  <si>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</si>
  <si>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</si>
  <si>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</si>
  <si>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</si>
  <si>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</si>
  <si>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</si>
  <si>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</si>
  <si>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</si>
  <si>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</si>
  <si>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</si>
  <si>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</si>
  <si>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</si>
  <si>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</si>
  <si>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</si>
  <si>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</si>
  <si>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</si>
  <si>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</si>
  <si>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</si>
  <si>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</si>
  <si>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</si>
  <si>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</si>
  <si>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</si>
  <si>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</si>
  <si>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</si>
  <si>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</si>
  <si>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</si>
  <si>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</si>
  <si>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</si>
  <si>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</si>
  <si>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</si>
  <si>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</si>
  <si>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</si>
  <si>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</si>
  <si>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</si>
  <si>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</si>
  <si>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</si>
  <si>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</si>
  <si>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</si>
  <si>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</si>
  <si>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</si>
  <si>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</si>
  <si>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</si>
  <si>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</si>
  <si>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</si>
  <si>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</si>
  <si>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</si>
  <si>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</si>
  <si>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</si>
  <si>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</si>
  <si>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</si>
  <si>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</si>
  <si>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</si>
  <si>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</si>
  <si>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</si>
  <si>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</si>
  <si>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</si>
  <si>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</si>
  <si>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</si>
  <si>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</si>
  <si>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</si>
  <si>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</si>
  <si>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</si>
  <si>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</si>
  <si>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</si>
  <si>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</si>
  <si>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</si>
  <si>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</si>
  <si>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</si>
  <si>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</si>
  <si>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</si>
  <si>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</si>
  <si>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</si>
  <si>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</si>
  <si>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</si>
  <si>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</si>
  <si>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</si>
  <si>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</si>
  <si>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</si>
  <si>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</si>
  <si>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</si>
  <si>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</si>
  <si>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</si>
  <si>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</si>
  <si>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</si>
  <si>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</si>
  <si>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</si>
  <si>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</si>
  <si>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</si>
  <si>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</si>
  <si>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</si>
  <si>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</si>
  <si>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</si>
  <si>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</si>
  <si>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</si>
  <si>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</si>
  <si>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</si>
  <si>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</si>
  <si>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</si>
  <si>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</si>
  <si>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</si>
  <si>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</si>
  <si>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</si>
  <si>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</si>
  <si>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</si>
  <si>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</si>
  <si>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</si>
  <si>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</si>
  <si>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</si>
  <si>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</si>
  <si>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</si>
  <si>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</si>
  <si>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</si>
  <si>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</si>
  <si>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</si>
  <si>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</si>
  <si>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</si>
  <si>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</si>
  <si>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</si>
  <si>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</si>
  <si>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</si>
  <si>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</si>
  <si>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</si>
  <si>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</si>
  <si>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</si>
  <si>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</si>
  <si>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</si>
  <si>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</si>
  <si>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</si>
  <si>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</si>
  <si>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</si>
  <si>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</si>
  <si>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</si>
  <si>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</si>
  <si>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</si>
  <si>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</si>
  <si>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</si>
  <si>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</si>
  <si>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</si>
  <si>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</si>
  <si>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</si>
  <si>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</si>
  <si>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</si>
  <si>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</si>
  <si>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</si>
  <si>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</si>
  <si>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</si>
  <si>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</si>
  <si>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</si>
  <si>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</si>
  <si>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</si>
  <si>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</si>
  <si>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</si>
  <si>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</si>
  <si>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</si>
  <si>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</si>
  <si>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</si>
  <si>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</si>
  <si>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</si>
  <si>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</si>
  <si>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</si>
  <si>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</si>
  <si>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</si>
  <si>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</si>
  <si>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</si>
  <si>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</si>
  <si>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</si>
  <si>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</si>
  <si>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</si>
  <si>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</si>
  <si>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</si>
  <si>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</si>
  <si>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</si>
  <si>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</si>
  <si>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</si>
  <si>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</si>
  <si>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</si>
  <si>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</si>
  <si>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</si>
  <si>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</si>
  <si>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</si>
  <si>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</si>
  <si>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</si>
  <si>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</si>
  <si>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</si>
  <si>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</si>
  <si>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</si>
  <si>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</si>
  <si>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</si>
  <si>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</si>
  <si>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</si>
  <si>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</si>
  <si>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</si>
  <si>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</si>
  <si>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</si>
  <si>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</si>
  <si>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</si>
  <si>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</si>
  <si>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</si>
  <si>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</si>
  <si>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</si>
  <si>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</si>
  <si>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</si>
  <si>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</si>
  <si>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</si>
  <si>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</si>
  <si>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</si>
  <si>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</si>
  <si>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</si>
  <si>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</si>
  <si>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</si>
  <si>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</si>
  <si>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</si>
  <si>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</si>
  <si>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</si>
  <si>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</si>
  <si>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</si>
  <si>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</si>
  <si>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</si>
  <si>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</si>
  <si>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</si>
  <si>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</si>
  <si>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</si>
  <si>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</si>
  <si>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</si>
  <si>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</si>
  <si>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</si>
  <si>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</si>
  <si>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</si>
  <si>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</si>
  <si>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</si>
  <si>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</si>
  <si>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</si>
  <si>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</si>
  <si>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</si>
  <si>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</si>
  <si>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</si>
  <si>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</si>
  <si>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</si>
  <si>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</si>
  <si>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</si>
  <si>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</si>
  <si>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</si>
  <si>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</si>
  <si>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</si>
  <si>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</si>
  <si>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</si>
  <si>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</si>
  <si>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</si>
  <si>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</si>
  <si>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</si>
  <si>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</si>
  <si>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</si>
  <si>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</si>
  <si>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</si>
  <si>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</si>
  <si>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</si>
  <si>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</si>
  <si>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</si>
  <si>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</si>
  <si>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</si>
  <si>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</si>
  <si>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</si>
  <si>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</si>
  <si>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</si>
  <si>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</si>
  <si>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</si>
  <si>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</si>
  <si>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</si>
  <si>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</si>
  <si>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</si>
  <si>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</si>
  <si>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</si>
  <si>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</si>
  <si>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</si>
  <si>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</si>
  <si>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</si>
  <si>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</si>
  <si>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</si>
  <si>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</si>
  <si>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</si>
  <si>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</si>
  <si>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</si>
  <si>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</si>
  <si>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</si>
  <si>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</si>
  <si>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</si>
  <si>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</si>
  <si>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</si>
  <si>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</si>
  <si>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</si>
  <si>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</si>
  <si>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</si>
  <si>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</si>
  <si>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</si>
  <si>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</si>
  <si>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</si>
  <si>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</si>
  <si>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</si>
  <si>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</si>
  <si>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</si>
  <si>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</si>
  <si>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</si>
  <si>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</si>
  <si>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</si>
  <si>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</si>
  <si>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</si>
  <si>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</si>
  <si>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</si>
  <si>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</si>
  <si>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</si>
  <si>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</si>
  <si>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</si>
  <si>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</si>
  <si>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</si>
  <si>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</si>
  <si>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</si>
  <si>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</si>
  <si>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</si>
  <si>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</si>
  <si>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</si>
  <si>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</si>
  <si>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</si>
  <si>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</si>
  <si>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</si>
  <si>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</si>
  <si>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</si>
  <si>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</si>
  <si>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</si>
  <si>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</si>
  <si>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</si>
  <si>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</si>
  <si>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</si>
  <si>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</si>
  <si>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</si>
  <si>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</si>
  <si>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</si>
  <si>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</si>
  <si>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</si>
  <si>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</si>
  <si>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</si>
  <si>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</si>
  <si>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</si>
  <si>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</si>
  <si>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</si>
  <si>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</si>
  <si>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</si>
  <si>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</si>
  <si>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</si>
  <si>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</si>
  <si>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</si>
  <si>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</si>
  <si>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</si>
  <si>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</si>
  <si>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</si>
  <si>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</si>
  <si>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</si>
  <si>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</si>
  <si>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</si>
  <si>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</si>
  <si>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</si>
  <si>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</si>
  <si>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</si>
  <si>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</si>
  <si>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</si>
  <si>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</si>
  <si>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</si>
  <si>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</si>
  <si>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</si>
  <si>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</si>
  <si>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</si>
  <si>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</si>
  <si>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</si>
  <si>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</si>
  <si>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</si>
  <si>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</si>
  <si>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</si>
  <si>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</si>
  <si>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</si>
  <si>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</si>
  <si>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</si>
  <si>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</si>
  <si>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</si>
  <si>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</si>
  <si>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</si>
  <si>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</si>
  <si>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</si>
  <si>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</si>
  <si>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</si>
  <si>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</si>
  <si>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</si>
  <si>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</si>
  <si>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</si>
  <si>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</si>
  <si>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</si>
  <si>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</si>
  <si>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</si>
  <si>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</si>
  <si>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</si>
  <si>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</si>
  <si>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</si>
  <si>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</si>
  <si>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</si>
  <si>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</si>
  <si>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</si>
  <si>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</si>
  <si>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</si>
  <si>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</si>
  <si>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</si>
  <si>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</si>
  <si>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</si>
  <si>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</si>
  <si>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</si>
  <si>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</si>
  <si>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</si>
  <si>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</si>
  <si>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</si>
  <si>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</si>
  <si>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</si>
  <si>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</si>
  <si>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</si>
  <si>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</si>
  <si>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</si>
  <si>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</si>
  <si>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</si>
  <si>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</si>
  <si>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</si>
  <si>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</si>
  <si>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</si>
  <si>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</si>
  <si>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</si>
  <si>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</si>
  <si>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</si>
  <si>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</si>
  <si>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</si>
  <si>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</si>
  <si>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</si>
  <si>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</si>
  <si>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</si>
  <si>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</si>
  <si>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</si>
  <si>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</si>
  <si>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</si>
  <si>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</si>
  <si>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</si>
  <si>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</si>
  <si>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</si>
  <si>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</si>
  <si>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</si>
  <si>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</si>
  <si>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</si>
  <si>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</si>
  <si>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</si>
  <si>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</si>
  <si>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</si>
  <si>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</si>
  <si>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</si>
  <si>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</si>
  <si>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</si>
  <si>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</si>
  <si>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</si>
  <si>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</si>
  <si>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</si>
  <si>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</si>
  <si>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</si>
  <si>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</si>
  <si>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</si>
  <si>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</si>
  <si>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</si>
  <si>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</si>
  <si>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</si>
  <si>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</si>
  <si>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</si>
  <si>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</si>
  <si>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</si>
  <si>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</si>
  <si>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</si>
  <si>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</si>
  <si>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</si>
  <si>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</si>
  <si>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</si>
  <si>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</si>
  <si>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</si>
  <si>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</si>
  <si>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</si>
  <si>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</si>
  <si>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</si>
  <si>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</si>
  <si>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</si>
  <si>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</si>
  <si>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</si>
  <si>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</si>
  <si>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</si>
  <si>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</si>
  <si>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</si>
  <si>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</si>
  <si>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</si>
  <si>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</si>
  <si>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</si>
  <si>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</si>
  <si>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</si>
  <si>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</si>
  <si>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</si>
  <si>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</si>
  <si>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</si>
  <si>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</si>
  <si>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</si>
  <si>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</si>
  <si>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</si>
  <si>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</si>
  <si>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</si>
  <si>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</si>
  <si>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</si>
  <si>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</si>
  <si>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</si>
  <si>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</si>
  <si>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</si>
  <si>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</si>
  <si>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</si>
  <si>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</si>
  <si>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</si>
  <si>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</si>
  <si>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</si>
  <si>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</si>
  <si>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</si>
  <si>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</si>
  <si>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</si>
  <si>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</si>
  <si>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</si>
  <si>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</si>
  <si>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</si>
  <si>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</si>
  <si>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</si>
  <si>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</si>
  <si>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</si>
  <si>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</si>
  <si>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</si>
  <si>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</si>
  <si>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</si>
  <si>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</si>
  <si>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</si>
  <si>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</si>
  <si>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</si>
  <si>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</si>
  <si>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</si>
  <si>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</si>
  <si>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</si>
  <si>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</si>
  <si>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</si>
  <si>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</si>
  <si>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</si>
  <si>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</si>
  <si>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</si>
  <si>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</si>
  <si>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</si>
  <si>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</si>
  <si>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</si>
  <si>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</si>
  <si>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</si>
  <si>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</si>
  <si>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</si>
  <si>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</si>
  <si>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</si>
  <si>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</si>
  <si>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</si>
  <si>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</si>
  <si>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</si>
  <si>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</si>
  <si>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</si>
  <si>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</si>
  <si>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</si>
  <si>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</si>
  <si>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</si>
  <si>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</si>
  <si>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</si>
  <si>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</si>
  <si>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</si>
  <si>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</si>
  <si>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</si>
  <si>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</si>
  <si>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</si>
  <si>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</si>
  <si>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</si>
  <si>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</si>
  <si>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</si>
  <si>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</si>
  <si>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</si>
  <si>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</si>
  <si>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</si>
  <si>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</si>
  <si>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</si>
  <si>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</si>
  <si>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</si>
  <si>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</si>
  <si>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</si>
  <si>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</si>
  <si>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</si>
  <si>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</si>
  <si>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</si>
  <si>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</si>
  <si>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</si>
  <si>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</si>
  <si>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</si>
  <si>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</si>
  <si>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</si>
  <si>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</si>
  <si>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</si>
  <si>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</si>
  <si>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</si>
  <si>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</si>
  <si>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</si>
  <si>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</si>
  <si>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</si>
  <si>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</si>
  <si>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</si>
  <si>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</si>
  <si>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</si>
  <si>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</si>
  <si>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</si>
  <si>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</si>
  <si>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</si>
  <si>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</si>
  <si>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</si>
  <si>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</si>
  <si>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</si>
  <si>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</si>
  <si>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</si>
  <si>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</si>
  <si>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</si>
  <si>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</si>
  <si>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</si>
  <si>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</si>
  <si>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</si>
  <si>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</si>
  <si>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</si>
  <si>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</si>
  <si>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</si>
  <si>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</si>
  <si>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</si>
  <si>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</si>
  <si>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</si>
  <si>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</si>
  <si>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</si>
  <si>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</si>
  <si>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</si>
  <si>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</si>
  <si>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</si>
  <si>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</si>
  <si>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</si>
  <si>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</si>
  <si>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</si>
  <si>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</si>
  <si>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</si>
  <si>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</si>
  <si>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</si>
  <si>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</si>
  <si>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</si>
  <si>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</si>
  <si>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</si>
  <si>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</si>
  <si>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</si>
  <si>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</si>
  <si>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</si>
  <si>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</si>
  <si>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</si>
  <si>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</si>
  <si>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</si>
  <si>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</si>
  <si>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</si>
  <si>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</si>
  <si>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</si>
  <si>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</si>
  <si>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</si>
  <si>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</si>
  <si>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</si>
  <si>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</si>
  <si>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</si>
  <si>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</si>
  <si>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</si>
  <si>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</si>
  <si>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</si>
  <si>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</si>
  <si>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</si>
  <si>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</si>
  <si>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</si>
  <si>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</si>
  <si>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</si>
  <si>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</si>
  <si>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</si>
  <si>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</si>
  <si>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</si>
  <si>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</si>
  <si>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</si>
  <si>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</si>
  <si>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</si>
  <si>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</si>
  <si>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</si>
  <si>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</si>
  <si>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</si>
  <si>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</si>
  <si>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</si>
  <si>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</si>
  <si>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</si>
  <si>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</si>
  <si>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</si>
  <si>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</si>
  <si>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</si>
  <si>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</si>
  <si>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</si>
  <si>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</si>
  <si>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</si>
  <si>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</si>
  <si>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</si>
  <si>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</si>
  <si>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</si>
  <si>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</si>
  <si>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</si>
  <si>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</si>
  <si>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</si>
  <si>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</si>
  <si>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</si>
  <si>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</si>
  <si>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</si>
  <si>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</si>
  <si>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</si>
  <si>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</si>
  <si>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</si>
  <si>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</si>
  <si>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</si>
  <si>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</si>
  <si>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</si>
  <si>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</si>
  <si>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</si>
  <si>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</si>
  <si>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</si>
  <si>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</si>
  <si>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</si>
  <si>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</si>
  <si>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</si>
  <si>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</si>
  <si>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</si>
  <si>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</si>
  <si>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</si>
  <si>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</si>
  <si>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</si>
  <si>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</si>
  <si>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</si>
  <si>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</si>
  <si>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</si>
  <si>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</si>
  <si>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</si>
  <si>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</si>
  <si>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</si>
  <si>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</si>
  <si>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</si>
  <si>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</si>
  <si>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</si>
  <si>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</si>
  <si>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</si>
  <si>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</si>
  <si>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</si>
  <si>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</si>
  <si>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</si>
  <si>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</si>
  <si>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</si>
  <si>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</si>
  <si>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</si>
  <si>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</si>
  <si>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</si>
  <si>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</si>
  <si>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</si>
  <si>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</si>
  <si>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</si>
  <si>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</si>
  <si>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</si>
  <si>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</si>
  <si>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</si>
  <si>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</si>
  <si>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</si>
  <si>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</si>
  <si>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</si>
  <si>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</si>
  <si>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</si>
  <si>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</si>
  <si>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</si>
  <si>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</si>
  <si>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</si>
  <si>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</si>
  <si>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</si>
  <si>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</si>
  <si>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</si>
  <si>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</si>
  <si>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</si>
  <si>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</si>
  <si>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</si>
  <si>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</si>
  <si>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</si>
  <si>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</si>
  <si>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</si>
  <si>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</si>
  <si>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</si>
  <si>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</si>
  <si>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</si>
  <si>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</si>
  <si>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</si>
  <si>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</si>
  <si>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</si>
  <si>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</si>
  <si>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</si>
  <si>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</si>
  <si>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</si>
  <si>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</si>
  <si>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</si>
  <si>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</si>
  <si>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</si>
  <si>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</si>
  <si>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</si>
  <si>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</si>
  <si>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</si>
  <si>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</si>
  <si>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</si>
  <si>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</si>
  <si>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</si>
  <si>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</si>
  <si>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</si>
  <si>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</si>
  <si>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</si>
  <si>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</si>
  <si>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</si>
  <si>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</si>
  <si>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</si>
  <si>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</si>
  <si>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</si>
  <si>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</si>
  <si>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</si>
  <si>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</si>
  <si>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</si>
  <si>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</si>
  <si>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</si>
  <si>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</si>
  <si>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</si>
  <si>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</si>
  <si>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</si>
  <si>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</si>
  <si>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</si>
  <si>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</si>
  <si>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</si>
  <si>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</si>
  <si>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</si>
  <si>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</si>
  <si>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</si>
  <si>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</si>
  <si>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</si>
  <si>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</si>
  <si>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</si>
  <si>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</si>
  <si>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</si>
  <si>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</si>
  <si>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</si>
  <si>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</si>
  <si>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</si>
  <si>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</si>
  <si>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</si>
  <si>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</si>
  <si>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</si>
  <si>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</si>
  <si>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</si>
  <si>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</si>
  <si>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</si>
  <si>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</si>
  <si>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</si>
  <si>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</si>
  <si>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</si>
  <si>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</si>
  <si>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</si>
  <si>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</si>
  <si>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</si>
  <si>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</si>
  <si>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</si>
  <si>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</si>
  <si>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</si>
  <si>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</si>
  <si>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</si>
  <si>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</si>
  <si>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</si>
  <si>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</si>
  <si>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</si>
  <si>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</si>
  <si>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</si>
  <si>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</si>
  <si>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</si>
  <si>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</si>
  <si>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</si>
  <si>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</si>
  <si>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</si>
  <si>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</si>
  <si>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</si>
  <si>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</si>
  <si>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</si>
  <si>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</si>
  <si>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</si>
  <si>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</si>
  <si>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</si>
  <si>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</si>
  <si>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</si>
  <si>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</si>
  <si>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</si>
  <si>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</si>
  <si>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</si>
  <si>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</si>
  <si>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</si>
  <si>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</si>
  <si>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</si>
  <si>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</si>
  <si>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</si>
  <si>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</si>
  <si>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</si>
  <si>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</si>
  <si>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</si>
  <si>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</si>
  <si>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</si>
  <si>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</si>
  <si>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</si>
  <si>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</si>
  <si>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</si>
  <si>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</si>
  <si>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</si>
  <si>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</si>
  <si>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</si>
  <si>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</si>
  <si>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</si>
  <si>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</si>
  <si>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</si>
  <si>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</si>
  <si>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</si>
  <si>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</si>
  <si>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</si>
  <si>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</si>
  <si>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</si>
  <si>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</si>
  <si>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</si>
  <si>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</si>
  <si>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</si>
  <si>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</si>
  <si>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</si>
  <si>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</si>
  <si>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</si>
  <si>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</si>
  <si>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</si>
  <si>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</si>
  <si>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</si>
  <si>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</si>
  <si>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</si>
  <si>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</si>
  <si>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</si>
  <si>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</si>
  <si>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</si>
  <si>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</si>
  <si>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</si>
  <si>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</si>
  <si>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</si>
  <si>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</si>
  <si>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</si>
  <si>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</si>
  <si>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</si>
  <si>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</si>
  <si>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</si>
  <si>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</si>
  <si>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</si>
  <si>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</si>
  <si>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</si>
  <si>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</si>
  <si>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</si>
  <si>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</si>
  <si>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</si>
  <si>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</si>
  <si>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</si>
  <si>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</si>
  <si>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</si>
  <si>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</si>
  <si>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</si>
  <si>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</si>
  <si>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</si>
  <si>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</si>
  <si>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</si>
  <si>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</si>
  <si>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</si>
  <si>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</si>
  <si>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</si>
  <si>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</si>
  <si>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</si>
  <si>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</si>
  <si>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</si>
  <si>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</si>
  <si>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</si>
  <si>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</si>
  <si>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</si>
  <si>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</si>
  <si>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</si>
  <si>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</si>
  <si>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</si>
  <si>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</si>
  <si>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</si>
  <si>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</si>
  <si>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</si>
  <si>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</si>
  <si>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</si>
  <si>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</si>
  <si>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</si>
  <si>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</si>
  <si>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</si>
  <si>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</si>
  <si>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</si>
  <si>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</si>
  <si>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</si>
  <si>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</si>
  <si>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</si>
  <si>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</si>
  <si>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</si>
  <si>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</si>
  <si>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</si>
  <si>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</si>
  <si>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</si>
  <si>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</si>
  <si>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</si>
  <si>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</si>
  <si>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</si>
  <si>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</si>
  <si>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</si>
  <si>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</si>
  <si>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</si>
  <si>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</si>
  <si>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</si>
  <si>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</si>
  <si>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</si>
  <si>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</si>
  <si>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</si>
  <si>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</si>
  <si>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</si>
  <si>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</si>
  <si>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</si>
  <si>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</si>
  <si>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</si>
  <si>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</si>
  <si>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</si>
  <si>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</si>
  <si>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</si>
  <si>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</si>
  <si>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</si>
  <si>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</si>
  <si>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</si>
  <si>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</si>
  <si>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</si>
  <si>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</si>
  <si>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</si>
  <si>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</si>
  <si>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</si>
  <si>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</si>
  <si>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</si>
  <si>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</si>
  <si>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</si>
  <si>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</si>
  <si>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</si>
  <si>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</si>
  <si>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</si>
  <si>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</si>
  <si>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</si>
  <si>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</si>
  <si>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</si>
  <si>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</si>
  <si>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</si>
  <si>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</si>
  <si>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</si>
  <si>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</si>
  <si>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</si>
  <si>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</si>
  <si>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</si>
  <si>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</si>
  <si>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</si>
  <si>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</si>
  <si>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</si>
  <si>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</si>
  <si>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</si>
  <si>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</si>
  <si>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</si>
  <si>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</si>
  <si>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</si>
  <si>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</si>
  <si>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</si>
  <si>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</si>
  <si>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</si>
  <si>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</si>
  <si>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</si>
  <si>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</si>
  <si>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</si>
  <si>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</si>
  <si>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</si>
  <si>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</si>
  <si>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</si>
  <si>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</si>
  <si>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</si>
  <si>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</si>
  <si>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</si>
  <si>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</si>
  <si>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</si>
  <si>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</si>
  <si>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</si>
  <si>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</si>
  <si>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</si>
  <si>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</si>
  <si>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</si>
  <si>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</si>
  <si>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</si>
  <si>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</si>
  <si>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</si>
  <si>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</si>
  <si>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</si>
  <si>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</si>
  <si>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</si>
  <si>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</si>
  <si>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</si>
  <si>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</si>
  <si>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</si>
  <si>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</si>
  <si>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</si>
  <si>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</si>
  <si>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</si>
  <si>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</si>
  <si>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</si>
  <si>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</si>
  <si>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</si>
  <si>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</si>
  <si>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</si>
  <si>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</si>
  <si>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</si>
  <si>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</si>
  <si>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</si>
  <si>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</si>
  <si>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</si>
  <si>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</si>
  <si>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</si>
  <si>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</si>
  <si>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</si>
  <si>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</si>
  <si>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</si>
  <si>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</si>
  <si>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</si>
  <si>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</si>
  <si>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</si>
  <si>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</si>
  <si>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</si>
  <si>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</si>
  <si>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</si>
  <si>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</si>
  <si>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</si>
  <si>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</si>
  <si>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</si>
  <si>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</si>
  <si>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</si>
  <si>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</si>
  <si>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</si>
  <si>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</si>
  <si>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</si>
  <si>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</si>
  <si>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</si>
  <si>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</si>
  <si>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</si>
  <si>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</si>
  <si>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</si>
  <si>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</si>
  <si>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</si>
  <si>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</si>
  <si>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</si>
  <si>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</si>
  <si>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</si>
  <si>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</si>
  <si>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</si>
  <si>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</si>
  <si>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</si>
  <si>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</si>
  <si>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</si>
  <si>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</si>
  <si>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</si>
  <si>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</si>
  <si>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</si>
  <si>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</si>
  <si>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</si>
  <si>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</si>
  <si>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</si>
  <si>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</si>
  <si>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</si>
  <si>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</si>
  <si>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</si>
  <si>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</si>
  <si>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</si>
  <si>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</si>
  <si>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</si>
  <si>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</si>
  <si>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</si>
  <si>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</si>
  <si>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</si>
  <si>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</si>
  <si>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</si>
  <si>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</si>
  <si>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</si>
  <si>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</si>
  <si>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</si>
  <si>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</si>
  <si>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</si>
  <si>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</si>
  <si>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</si>
  <si>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</si>
  <si>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</si>
  <si>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</si>
  <si>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</si>
  <si>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</si>
  <si>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</si>
  <si>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</si>
  <si>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</si>
  <si>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</si>
  <si>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</si>
  <si>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</si>
  <si>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</si>
  <si>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</si>
  <si>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</si>
  <si>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</si>
  <si>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</si>
  <si>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</si>
  <si>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</si>
  <si>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</si>
  <si>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</si>
  <si>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</si>
  <si>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</si>
  <si>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</si>
  <si>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</si>
  <si>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</si>
  <si>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</si>
  <si>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</si>
  <si>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</si>
  <si>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</si>
  <si>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</si>
  <si>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</si>
  <si>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</si>
  <si>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</si>
  <si>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</si>
  <si>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</si>
  <si>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</si>
  <si>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</si>
  <si>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</si>
  <si>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</si>
  <si>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</si>
  <si>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</si>
  <si>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</si>
  <si>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</si>
  <si>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</si>
  <si>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</si>
  <si>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</si>
  <si>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</si>
  <si>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</si>
  <si>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</si>
  <si>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</si>
  <si>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</si>
  <si>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</si>
  <si>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</si>
  <si>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</si>
  <si>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</si>
  <si>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</si>
  <si>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</si>
  <si>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</si>
  <si>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</si>
  <si>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</si>
  <si>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</si>
  <si>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</si>
  <si>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</si>
  <si>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</si>
  <si>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</si>
  <si>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</si>
  <si>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</si>
  <si>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</si>
  <si>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</si>
  <si>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</si>
  <si>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</si>
  <si>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</si>
  <si>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</si>
  <si>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</si>
  <si>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</si>
  <si>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</si>
  <si>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</si>
  <si>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</si>
  <si>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</si>
  <si>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</si>
  <si>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</si>
  <si>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</si>
  <si>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</si>
  <si>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</si>
  <si>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</si>
  <si>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</si>
  <si>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</si>
  <si>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</si>
  <si>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</si>
  <si>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</si>
  <si>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</si>
  <si>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</si>
  <si>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</si>
  <si>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</si>
  <si>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</si>
  <si>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</si>
  <si>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</si>
  <si>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</si>
  <si>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</si>
  <si>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</si>
  <si>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</si>
  <si>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</si>
  <si>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</si>
  <si>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</si>
  <si>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</si>
  <si>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</si>
  <si>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</si>
  <si>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</si>
  <si>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</si>
  <si>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</si>
  <si>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</si>
  <si>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</si>
  <si>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</si>
  <si>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</si>
  <si>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</si>
  <si>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</si>
  <si>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</si>
  <si>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</si>
  <si>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</si>
  <si>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</si>
  <si>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</si>
  <si>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</si>
  <si>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</si>
  <si>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</si>
  <si>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</si>
  <si>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</si>
  <si>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</si>
  <si>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</si>
  <si>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</si>
  <si>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</si>
  <si>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</si>
  <si>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</si>
  <si>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</si>
  <si>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</si>
  <si>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</si>
  <si>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</si>
  <si>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</si>
  <si>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</si>
  <si>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</si>
  <si>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</si>
  <si>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</si>
  <si>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</si>
  <si>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</si>
  <si>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</si>
  <si>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</si>
  <si>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</si>
  <si>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</si>
  <si>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</si>
  <si>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</si>
  <si>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</si>
  <si>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</si>
  <si>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</si>
  <si>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</si>
  <si>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</si>
  <si>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</si>
  <si>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</si>
  <si>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</si>
  <si>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</si>
  <si>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</si>
  <si>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</si>
  <si>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</si>
  <si>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</si>
  <si>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</si>
  <si>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</si>
  <si>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</si>
  <si>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</si>
  <si>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</si>
  <si>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</si>
  <si>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</si>
  <si>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</si>
  <si>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</si>
  <si>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</si>
  <si>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</si>
  <si>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</si>
  <si>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</si>
  <si>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</si>
  <si>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</si>
  <si>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</si>
  <si>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</si>
  <si>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</si>
  <si>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</si>
  <si>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</si>
  <si>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</si>
  <si>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</si>
  <si>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</si>
  <si>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</si>
  <si>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</si>
  <si>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</si>
  <si>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</si>
  <si>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</si>
  <si>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</si>
  <si>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</si>
  <si>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</si>
  <si>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</si>
  <si>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</si>
  <si>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</si>
  <si>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</si>
  <si>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</si>
  <si>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</si>
  <si>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</si>
  <si>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</si>
  <si>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</si>
  <si>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</si>
  <si>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</si>
  <si>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</si>
  <si>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</si>
  <si>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</si>
  <si>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</si>
  <si>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</si>
  <si>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</si>
  <si>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</si>
  <si>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</si>
  <si>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</si>
  <si>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</si>
  <si>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</si>
  <si>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</si>
  <si>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</si>
  <si>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</si>
  <si>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</si>
  <si>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</si>
  <si>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</si>
  <si>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</si>
  <si>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</si>
  <si>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</si>
  <si>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</si>
  <si>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</si>
  <si>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</si>
  <si>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</si>
  <si>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</si>
  <si>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</si>
  <si>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</si>
  <si>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</si>
  <si>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</si>
  <si>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</si>
  <si>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</si>
  <si>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</si>
  <si>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</si>
  <si>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</si>
  <si>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</si>
  <si>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</si>
  <si>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</si>
  <si>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</si>
  <si>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</si>
  <si>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</si>
  <si>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</si>
  <si>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</si>
  <si>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</si>
  <si>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</si>
  <si>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</si>
  <si>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</si>
  <si>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</si>
  <si>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</si>
  <si>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</si>
  <si>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</si>
  <si>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</si>
  <si>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</si>
  <si>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</si>
  <si>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</si>
  <si>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</si>
  <si>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</si>
  <si>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</si>
  <si>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</si>
  <si>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</si>
  <si>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</si>
  <si>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</si>
  <si>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</si>
  <si>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</si>
  <si>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</si>
  <si>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</si>
  <si>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</si>
  <si>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</si>
  <si>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</si>
  <si>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</si>
  <si>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</si>
  <si>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</si>
  <si>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</si>
  <si>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</si>
  <si>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</si>
  <si>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</si>
  <si>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</si>
  <si>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</si>
  <si>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</si>
  <si>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</si>
  <si>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</si>
  <si>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</si>
  <si>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</si>
  <si>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</si>
  <si>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</si>
  <si>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</si>
  <si>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</si>
  <si>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</si>
  <si>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</si>
  <si>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</si>
  <si>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</si>
  <si>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</si>
  <si>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</si>
  <si>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</si>
  <si>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</si>
  <si>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</si>
  <si>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</si>
  <si>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</si>
  <si>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</si>
  <si>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</si>
  <si>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</si>
  <si>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</si>
  <si>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</si>
  <si>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</si>
  <si>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</si>
  <si>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</si>
  <si>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</si>
  <si>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</si>
  <si>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</si>
  <si>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</si>
  <si>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</si>
  <si>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</si>
  <si>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</si>
  <si>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</si>
  <si>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</si>
  <si>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</si>
  <si>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</si>
  <si>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</si>
  <si>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</si>
  <si>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</si>
  <si>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</si>
  <si>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</si>
  <si>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</si>
  <si>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</si>
  <si>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</si>
  <si>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</si>
  <si>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</si>
  <si>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</si>
  <si>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</si>
  <si>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</si>
  <si>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</si>
  <si>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</si>
  <si>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</si>
  <si>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</si>
  <si>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</si>
  <si>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</si>
  <si>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</si>
  <si>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</si>
  <si>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</si>
  <si>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</si>
  <si>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</si>
  <si>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</si>
  <si>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</si>
  <si>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</si>
  <si>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</si>
  <si>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</si>
  <si>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</si>
  <si>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</si>
  <si>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</si>
  <si>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</si>
  <si>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</si>
  <si>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</si>
  <si>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</si>
  <si>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</si>
  <si>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</si>
  <si>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</si>
  <si>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</si>
  <si>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</si>
  <si>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</si>
  <si>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</si>
  <si>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</si>
  <si>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</si>
  <si>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</si>
  <si>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</si>
  <si>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</si>
  <si>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</si>
  <si>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</si>
  <si>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</si>
  <si>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</si>
  <si>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</si>
  <si>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</si>
  <si>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</si>
  <si>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</si>
  <si>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</si>
  <si>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</si>
  <si>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</si>
  <si>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</si>
  <si>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</si>
  <si>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</si>
  <si>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</si>
  <si>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</si>
  <si>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</si>
  <si>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</si>
  <si>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</si>
  <si>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</si>
  <si>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</si>
  <si>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</si>
  <si>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</si>
  <si>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</si>
  <si>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</si>
  <si>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</si>
  <si>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</si>
  <si>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</si>
  <si>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</si>
  <si>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</si>
  <si>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</si>
  <si>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</si>
  <si>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</si>
  <si>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</si>
  <si>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</si>
  <si>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</si>
  <si>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</si>
  <si>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</si>
  <si>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</si>
  <si>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</si>
  <si>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</si>
  <si>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</si>
  <si>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</si>
  <si>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</si>
  <si>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</si>
  <si>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</si>
  <si>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</si>
  <si>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</si>
  <si>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</si>
  <si>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</si>
  <si>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</si>
  <si>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</si>
  <si>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</si>
  <si>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</si>
  <si>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</si>
  <si>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</si>
  <si>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</si>
  <si>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</si>
  <si>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</si>
  <si>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</si>
  <si>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</si>
  <si>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</si>
  <si>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</si>
  <si>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</si>
  <si>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</si>
  <si>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</si>
  <si>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</si>
  <si>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</si>
  <si>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</si>
  <si>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</si>
  <si>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</si>
  <si>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</si>
  <si>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</si>
  <si>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</si>
  <si>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</si>
  <si>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</si>
  <si>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</si>
  <si>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</si>
  <si>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</si>
  <si>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</si>
  <si>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</si>
  <si>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</si>
  <si>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</si>
  <si>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</si>
  <si>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</si>
  <si>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</si>
  <si>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</si>
  <si>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</si>
  <si>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</si>
  <si>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</si>
  <si>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</si>
  <si>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</si>
  <si>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</si>
  <si>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</si>
  <si>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</si>
  <si>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</si>
  <si>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</si>
  <si>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</si>
  <si>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</si>
  <si>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</si>
  <si>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</si>
  <si>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</si>
  <si>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</si>
  <si>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</si>
  <si>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</si>
  <si>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</si>
  <si>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</si>
  <si>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</si>
  <si>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</si>
  <si>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</si>
  <si>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</si>
  <si>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</si>
  <si>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</si>
  <si>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</si>
  <si>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</si>
  <si>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</si>
  <si>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</si>
  <si>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</si>
  <si>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</si>
  <si>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</si>
  <si>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</si>
  <si>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</si>
  <si>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</si>
  <si>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</si>
  <si>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</si>
  <si>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</si>
  <si>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</si>
  <si>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</si>
  <si>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</si>
  <si>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</si>
  <si>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</si>
  <si>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</si>
  <si>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</si>
  <si>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</si>
  <si>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</si>
  <si>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</si>
  <si>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</si>
  <si>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</si>
  <si>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</si>
  <si>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</si>
  <si>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</si>
  <si>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</si>
  <si>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</si>
  <si>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</si>
  <si>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</si>
  <si>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</si>
  <si>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</si>
  <si>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</si>
  <si>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</si>
  <si>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</si>
  <si>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</si>
  <si>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</si>
  <si>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</si>
  <si>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</si>
  <si>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</si>
  <si>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</si>
  <si>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</si>
  <si>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</si>
  <si>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</si>
  <si>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</si>
  <si>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</si>
  <si>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</si>
  <si>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</si>
  <si>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</si>
  <si>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</si>
  <si>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</si>
  <si>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</si>
  <si>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</si>
  <si>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</si>
  <si>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</si>
  <si>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</si>
  <si>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</si>
  <si>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</si>
  <si>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</si>
  <si>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</si>
  <si>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</si>
  <si>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</si>
  <si>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</si>
  <si>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</si>
  <si>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</si>
  <si>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</si>
  <si>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</si>
  <si>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</si>
  <si>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</si>
  <si>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</si>
  <si>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</si>
  <si>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</si>
  <si>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</si>
  <si>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</si>
  <si>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</si>
  <si>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</si>
  <si>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</si>
  <si>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</si>
  <si>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</si>
  <si>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</si>
  <si>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</si>
  <si>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</si>
  <si>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</si>
  <si>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</si>
  <si>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</si>
  <si>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</si>
  <si>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</si>
  <si>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</si>
  <si>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</si>
  <si>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</si>
  <si>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</si>
  <si>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</si>
  <si>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</si>
  <si>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</si>
  <si>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</si>
  <si>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</si>
  <si>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</si>
  <si>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</si>
  <si>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</si>
  <si>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</si>
  <si>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</si>
  <si>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</si>
  <si>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</si>
  <si>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</si>
  <si>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</si>
  <si>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</si>
  <si>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</si>
  <si>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</si>
  <si>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</si>
  <si>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</si>
  <si>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</si>
  <si>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</si>
  <si>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</si>
  <si>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</si>
  <si>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</si>
  <si>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</si>
  <si>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</si>
  <si>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</si>
  <si>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</si>
  <si>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</si>
  <si>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</si>
  <si>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</si>
  <si>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</si>
  <si>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</si>
  <si>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</si>
  <si>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</si>
  <si>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</si>
  <si>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</si>
  <si>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</si>
  <si>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</si>
  <si>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</si>
  <si>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</si>
  <si>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</si>
  <si>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</si>
  <si>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</si>
  <si>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</si>
  <si>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</si>
  <si>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</si>
  <si>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</si>
  <si>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</si>
  <si>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</si>
  <si>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</si>
  <si>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</si>
  <si>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</si>
  <si>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</si>
  <si>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</si>
  <si>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</si>
  <si>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</si>
  <si>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</si>
  <si>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</si>
  <si>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</si>
  <si>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</si>
  <si>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</si>
  <si>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</si>
  <si>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</si>
  <si>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</si>
  <si>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</si>
  <si>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</si>
  <si>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</si>
  <si>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</si>
  <si>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</si>
  <si>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</si>
  <si>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</si>
  <si>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</si>
  <si>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</si>
  <si>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</si>
  <si>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</si>
  <si>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</si>
  <si>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</si>
  <si>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</si>
  <si>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</si>
  <si>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</si>
  <si>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</si>
  <si>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</si>
  <si>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</si>
  <si>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</si>
  <si>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</si>
  <si>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</si>
  <si>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</si>
  <si>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</si>
  <si>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</si>
  <si>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</si>
  <si>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</si>
  <si>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</si>
  <si>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</si>
  <si>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</si>
  <si>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</si>
  <si>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</si>
  <si>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</si>
  <si>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</si>
  <si>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</si>
  <si>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</si>
  <si>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</si>
  <si>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</si>
  <si>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</si>
  <si>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</si>
  <si>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</si>
  <si>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</si>
  <si>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</si>
  <si>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</si>
  <si>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</si>
  <si>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</si>
  <si>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</si>
  <si>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</si>
  <si>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</si>
  <si>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</si>
  <si>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</si>
  <si>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</si>
  <si>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</si>
  <si>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</si>
  <si>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</si>
  <si>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</si>
  <si>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</si>
  <si>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</si>
  <si>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</si>
  <si>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</si>
  <si>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</si>
  <si>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</si>
  <si>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</si>
  <si>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</si>
  <si>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</si>
  <si>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</si>
  <si>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</si>
  <si>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</si>
  <si>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</si>
  <si>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</si>
  <si>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</si>
  <si>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</si>
  <si>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</si>
  <si>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</si>
  <si>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</si>
  <si>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</si>
  <si>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</si>
  <si>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</si>
  <si>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</si>
  <si>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</si>
  <si>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</si>
  <si>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</si>
  <si>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</si>
  <si>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</si>
  <si>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</si>
  <si>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</si>
  <si>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</si>
  <si>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</si>
  <si>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</si>
  <si>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</si>
  <si>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</si>
  <si>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</si>
  <si>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</si>
  <si>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</si>
  <si>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</si>
  <si>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</si>
  <si>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</si>
  <si>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</si>
  <si>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</si>
  <si>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</si>
  <si>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</si>
  <si>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</si>
  <si>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</si>
  <si>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</si>
  <si>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</si>
  <si>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</si>
  <si>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</si>
  <si>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</si>
  <si>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</si>
  <si>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</si>
  <si>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</si>
  <si>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</si>
  <si>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</si>
  <si>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</si>
  <si>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</si>
  <si>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</si>
  <si>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</si>
  <si>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</si>
  <si>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</si>
  <si>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</si>
  <si>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</si>
  <si>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</si>
  <si>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</si>
  <si>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</si>
  <si>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</si>
  <si>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</si>
  <si>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</si>
  <si>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</si>
  <si>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</si>
  <si>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</si>
  <si>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</si>
  <si>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</si>
  <si>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</si>
  <si>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</si>
  <si>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</si>
  <si>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</si>
  <si>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</si>
  <si>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</si>
  <si>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</si>
  <si>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</si>
  <si>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</si>
  <si>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</si>
  <si>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</si>
  <si>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</si>
  <si>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</si>
  <si>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</si>
  <si>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</si>
  <si>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</si>
  <si>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</si>
  <si>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</si>
  <si>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</si>
  <si>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</si>
  <si>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</si>
  <si>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</si>
  <si>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</si>
  <si>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</si>
  <si>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</si>
  <si>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</si>
  <si>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</si>
  <si>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</si>
  <si>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</si>
  <si>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</si>
  <si>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</si>
  <si>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</si>
  <si>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</si>
  <si>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</si>
  <si>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</si>
  <si>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</si>
  <si>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</si>
  <si>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</si>
  <si>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</si>
  <si>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</si>
  <si>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</si>
  <si>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</si>
  <si>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</si>
  <si>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</si>
  <si>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</si>
  <si>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</si>
  <si>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</si>
  <si>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</si>
  <si>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</si>
  <si>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</si>
  <si>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</si>
  <si>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</si>
  <si>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</si>
  <si>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</si>
  <si>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</si>
  <si>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</si>
  <si>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</si>
  <si>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</si>
  <si>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</si>
  <si>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</si>
  <si>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</si>
  <si>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</si>
  <si>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</si>
  <si>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</si>
  <si>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</si>
  <si>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</si>
  <si>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</si>
  <si>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</si>
  <si>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</si>
  <si>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</si>
  <si>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</si>
  <si>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</si>
  <si>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</si>
  <si>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</si>
  <si>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</si>
  <si>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</si>
  <si>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</si>
  <si>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</si>
  <si>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</si>
  <si>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</si>
  <si>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</si>
  <si>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</si>
  <si>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</si>
  <si>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</si>
  <si>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</si>
  <si>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</si>
  <si>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</si>
  <si>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</si>
  <si>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</si>
  <si>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</si>
  <si>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</si>
  <si>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</si>
  <si>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</si>
  <si>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</si>
  <si>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</si>
  <si>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</si>
  <si>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</si>
  <si>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</si>
  <si>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</si>
  <si>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</si>
  <si>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</si>
  <si>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</si>
  <si>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</si>
  <si>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</si>
  <si>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</si>
  <si>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</si>
  <si>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</si>
  <si>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</si>
  <si>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</si>
  <si>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</si>
  <si>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</si>
  <si>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</si>
  <si>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</si>
  <si>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</si>
  <si>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</si>
  <si>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</si>
  <si>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</si>
  <si>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</si>
  <si>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</si>
  <si>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</si>
  <si>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</si>
  <si>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</si>
  <si>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</si>
  <si>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</si>
  <si>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</si>
  <si>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</si>
  <si>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</si>
  <si>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</si>
  <si>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</si>
  <si>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</si>
  <si>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</si>
  <si>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</si>
  <si>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</si>
  <si>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</si>
  <si>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</si>
  <si>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</si>
  <si>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</si>
  <si>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</si>
  <si>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</si>
  <si>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</si>
  <si>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</si>
  <si>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</si>
  <si>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</si>
  <si>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</si>
  <si>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</si>
  <si>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</si>
  <si>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</si>
  <si>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</si>
  <si>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</si>
  <si>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</si>
  <si>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</si>
  <si>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</si>
  <si>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</si>
  <si>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</si>
  <si>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</si>
  <si>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</si>
  <si>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</si>
  <si>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</si>
  <si>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</si>
  <si>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</si>
  <si>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</si>
  <si>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</si>
  <si>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</si>
  <si>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</si>
  <si>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</si>
  <si>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</si>
  <si>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</si>
  <si>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</si>
  <si>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</si>
  <si>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</si>
  <si>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</si>
  <si>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</si>
  <si>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</si>
  <si>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</si>
  <si>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</si>
  <si>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</si>
  <si>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</si>
  <si>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</si>
  <si>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</si>
  <si>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</si>
  <si>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</si>
  <si>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</si>
  <si>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</si>
  <si>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</si>
  <si>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</si>
  <si>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</si>
  <si>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</si>
  <si>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</si>
  <si>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</si>
  <si>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</si>
  <si>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</si>
  <si>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</si>
  <si>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</si>
  <si>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</si>
  <si>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</si>
  <si>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</si>
  <si>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</si>
  <si>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</si>
  <si>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</si>
  <si>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</si>
  <si>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</si>
  <si>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</si>
  <si>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</si>
  <si>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</si>
  <si>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</si>
  <si>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</si>
  <si>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</si>
  <si>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</si>
  <si>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</si>
  <si>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</si>
  <si>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</si>
  <si>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</si>
  <si>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</si>
  <si>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</si>
  <si>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</si>
  <si>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</si>
  <si>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</si>
  <si>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</si>
  <si>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</si>
  <si>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</si>
  <si>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</si>
  <si>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</si>
  <si>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</si>
  <si>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</si>
  <si>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</si>
  <si>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</si>
  <si>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</si>
  <si>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</si>
  <si>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</si>
  <si>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</si>
  <si>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</si>
  <si>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</si>
  <si>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</si>
  <si>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</si>
  <si>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</si>
  <si>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</si>
  <si>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</si>
  <si>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</si>
  <si>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</si>
  <si>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</si>
  <si>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</si>
  <si>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</si>
  <si>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</si>
  <si>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</si>
  <si>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</si>
  <si>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</si>
  <si>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</si>
  <si>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</si>
  <si>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</si>
  <si>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</si>
  <si>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</si>
  <si>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</si>
  <si>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</si>
  <si>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</si>
  <si>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</si>
  <si>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</si>
  <si>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</si>
  <si>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</si>
  <si>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</si>
  <si>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</si>
  <si>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</si>
  <si>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</si>
  <si>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</si>
  <si>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</si>
  <si>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</si>
  <si>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</si>
  <si>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</si>
  <si>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</si>
  <si>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</si>
  <si>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</si>
  <si>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</si>
  <si>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</si>
  <si>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</si>
  <si>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</si>
  <si>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</si>
  <si>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</si>
  <si>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</si>
  <si>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</si>
  <si>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</si>
  <si>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</si>
  <si>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</si>
  <si>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</si>
  <si>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</si>
  <si>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</si>
  <si>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</si>
  <si>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</si>
  <si>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</si>
  <si>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</si>
  <si>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</si>
  <si>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</si>
  <si>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</si>
  <si>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</si>
  <si>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</si>
  <si>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</si>
  <si>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</si>
  <si>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</si>
  <si>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</si>
  <si>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</si>
  <si>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</si>
  <si>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</si>
  <si>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</si>
  <si>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</si>
  <si>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</si>
  <si>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</si>
  <si>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</si>
  <si>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</si>
  <si>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</si>
  <si>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</si>
  <si>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</si>
  <si>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</si>
  <si>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</si>
  <si>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</si>
  <si>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</si>
  <si>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</si>
  <si>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</si>
  <si>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</si>
  <si>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</si>
  <si>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</si>
  <si>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</si>
  <si>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</si>
  <si>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</si>
  <si>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</si>
  <si>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</si>
  <si>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</si>
  <si>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</si>
  <si>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</si>
  <si>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</si>
  <si>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</si>
  <si>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</si>
  <si>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</si>
  <si>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</si>
  <si>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</si>
  <si>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</si>
  <si>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</si>
  <si>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</si>
  <si>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</si>
  <si>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</si>
  <si>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</si>
  <si>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</si>
  <si>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</si>
  <si>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</si>
  <si>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</si>
  <si>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</si>
  <si>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</si>
  <si>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</si>
  <si>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</si>
  <si>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</si>
  <si>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</si>
  <si>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</si>
  <si>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</si>
  <si>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</si>
  <si>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</si>
  <si>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</si>
  <si>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</si>
  <si>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</si>
  <si>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</si>
  <si>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</si>
  <si>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</si>
  <si>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</si>
  <si>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</si>
  <si>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</si>
  <si>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</si>
  <si>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</si>
  <si>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</si>
  <si>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</si>
  <si>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</si>
  <si>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</si>
  <si>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</si>
  <si>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</si>
  <si>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</si>
  <si>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</si>
  <si>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</si>
  <si>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</si>
  <si>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</si>
  <si>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</si>
  <si>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</si>
  <si>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</si>
  <si>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</si>
  <si>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</si>
  <si>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</si>
  <si>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</si>
  <si>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</si>
  <si>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</si>
  <si>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</si>
  <si>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</si>
  <si>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</si>
  <si>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</si>
  <si>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</si>
  <si>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</si>
  <si>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</si>
  <si>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</si>
  <si>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</si>
  <si>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</si>
  <si>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</si>
  <si>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</si>
  <si>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</si>
  <si>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</si>
  <si>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</si>
  <si>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</si>
  <si>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</si>
  <si>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</si>
  <si>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</si>
  <si>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</si>
  <si>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</si>
  <si>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</si>
  <si>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</si>
  <si>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</si>
  <si>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</si>
  <si>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</si>
  <si>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</si>
  <si>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</si>
  <si>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</si>
  <si>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</si>
  <si>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</si>
  <si>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</si>
  <si>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</si>
  <si>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</si>
  <si>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</si>
  <si>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</si>
  <si>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</si>
  <si>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</si>
  <si>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</si>
  <si>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</si>
  <si>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</si>
  <si>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</si>
  <si>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</si>
  <si>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</si>
  <si>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</si>
  <si>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</si>
  <si>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</si>
  <si>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</si>
  <si>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</si>
  <si>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</si>
  <si>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</si>
  <si>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</si>
  <si>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</si>
  <si>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</si>
  <si>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</si>
  <si>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</si>
  <si>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</si>
  <si>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</si>
  <si>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</si>
  <si>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</si>
  <si>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</si>
  <si>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</si>
  <si>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</si>
  <si>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</si>
  <si>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</si>
  <si>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</si>
  <si>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</si>
  <si>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</si>
  <si>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</si>
  <si>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</si>
  <si>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</si>
  <si>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</si>
  <si>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</si>
  <si>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</si>
  <si>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</si>
  <si>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</si>
  <si>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</si>
  <si>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</si>
  <si>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</si>
  <si>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</si>
  <si>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</si>
  <si>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</si>
  <si>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</si>
  <si>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</si>
  <si>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</si>
  <si>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</si>
  <si>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</si>
  <si>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</si>
  <si>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</si>
  <si>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</si>
  <si>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</si>
  <si>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</si>
  <si>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</si>
  <si>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</si>
  <si>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</si>
  <si>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</si>
  <si>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</si>
  <si>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</si>
  <si>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</si>
  <si>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</si>
  <si>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</si>
  <si>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</si>
  <si>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</si>
  <si>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</si>
  <si>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</si>
  <si>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</si>
  <si>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</si>
  <si>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</si>
  <si>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</si>
  <si>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</si>
  <si>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</si>
  <si>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</si>
  <si>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</si>
  <si>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</si>
  <si>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</si>
  <si>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</si>
  <si>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</si>
  <si>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</si>
  <si>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</si>
  <si>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</si>
  <si>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</si>
  <si>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</si>
  <si>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</si>
  <si>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</si>
  <si>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</si>
  <si>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</si>
  <si>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</si>
  <si>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</si>
  <si>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</si>
  <si>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</si>
  <si>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</si>
  <si>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</si>
  <si>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</si>
  <si>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</si>
  <si>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</si>
  <si>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</si>
  <si>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</si>
  <si>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</si>
  <si>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</si>
  <si>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</si>
  <si>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</si>
  <si>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</si>
  <si>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</si>
  <si>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</si>
  <si>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</si>
  <si>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</si>
  <si>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</si>
  <si>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</si>
  <si>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</si>
  <si>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</si>
  <si>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</si>
  <si>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</si>
  <si>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</si>
  <si>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</si>
  <si>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</si>
  <si>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</si>
  <si>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</si>
  <si>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</si>
  <si>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</si>
  <si>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</si>
  <si>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</si>
  <si>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</si>
  <si>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</si>
  <si>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</si>
  <si>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</si>
  <si>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</si>
  <si>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</si>
  <si>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</si>
  <si>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</si>
  <si>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</si>
  <si>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</si>
  <si>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</si>
  <si>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</si>
  <si>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</si>
  <si>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</si>
  <si>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</si>
  <si>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</si>
  <si>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</si>
  <si>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</si>
  <si>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</si>
  <si>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</si>
  <si>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</si>
  <si>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</si>
  <si>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</si>
  <si>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</si>
  <si>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</si>
  <si>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</si>
  <si>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</si>
  <si>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</si>
  <si>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</si>
  <si>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</si>
  <si>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</si>
  <si>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</si>
  <si>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</si>
  <si>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</si>
  <si>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</si>
  <si>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</si>
  <si>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</si>
  <si>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</si>
  <si>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</si>
  <si>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</si>
  <si>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</si>
  <si>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</si>
  <si>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</si>
  <si>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</si>
  <si>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</si>
  <si>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</si>
  <si>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</si>
  <si>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</si>
  <si>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</si>
  <si>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</si>
  <si>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</si>
  <si>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</si>
  <si>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</si>
  <si>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</si>
  <si>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</si>
  <si>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</si>
  <si>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</si>
  <si>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</si>
  <si>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</si>
  <si>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</si>
  <si>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</si>
  <si>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</si>
  <si>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</si>
  <si>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</si>
  <si>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</si>
  <si>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</si>
  <si>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</si>
  <si>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</si>
  <si>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</si>
  <si>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</si>
  <si>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</si>
  <si>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</si>
  <si>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</si>
  <si>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</si>
  <si>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</si>
  <si>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</si>
  <si>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</si>
  <si>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</si>
  <si>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</si>
  <si>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</si>
  <si>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</si>
  <si>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</si>
  <si>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</si>
  <si>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</si>
  <si>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</si>
  <si>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</si>
  <si>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</si>
  <si>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</si>
  <si>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</si>
  <si>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</si>
  <si>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</si>
  <si>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</si>
  <si>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</si>
  <si>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</si>
  <si>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</si>
  <si>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</si>
  <si>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</si>
  <si>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</si>
  <si>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</si>
  <si>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</si>
  <si>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</si>
  <si>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</si>
  <si>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</si>
  <si>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</si>
  <si>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</si>
  <si>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</si>
  <si>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</si>
  <si>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</si>
  <si>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</si>
  <si>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</si>
  <si>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</si>
  <si>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</si>
  <si>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</si>
  <si>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</si>
  <si>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</si>
  <si>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</si>
  <si>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</si>
  <si>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</si>
  <si>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</si>
  <si>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</si>
  <si>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</si>
  <si>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</si>
  <si>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</si>
  <si>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</si>
  <si>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</si>
  <si>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</si>
  <si>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</si>
  <si>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</si>
  <si>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</si>
  <si>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</si>
  <si>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</si>
  <si>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</si>
  <si>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</si>
  <si>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</si>
  <si>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</si>
  <si>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</si>
  <si>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</si>
  <si>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</si>
  <si>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</si>
  <si>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</si>
  <si>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</si>
  <si>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</si>
  <si>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</si>
  <si>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</si>
  <si>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</si>
  <si>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</si>
  <si>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</si>
  <si>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</si>
  <si>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</si>
  <si>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</si>
  <si>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</si>
  <si>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</si>
  <si>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</si>
  <si>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</si>
  <si>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</si>
  <si>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</si>
  <si>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</si>
  <si>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</si>
  <si>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</si>
  <si>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</si>
  <si>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</si>
  <si>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</si>
  <si>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</si>
  <si>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</si>
  <si>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</si>
  <si>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</si>
  <si>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</si>
  <si>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</si>
  <si>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</si>
  <si>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</si>
  <si>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</si>
  <si>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</si>
  <si>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</si>
  <si>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</si>
  <si>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</si>
  <si>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</si>
  <si>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</si>
  <si>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</si>
  <si>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</si>
  <si>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</si>
  <si>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</si>
  <si>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</si>
  <si>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</si>
  <si>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</si>
  <si>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</si>
  <si>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</si>
  <si>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</si>
  <si>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</si>
  <si>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</si>
  <si>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</si>
  <si>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</si>
  <si>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</si>
  <si>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</si>
  <si>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</si>
  <si>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</si>
  <si>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</si>
  <si>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</si>
  <si>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</si>
  <si>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</si>
  <si>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</si>
  <si>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</si>
  <si>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</si>
  <si>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</si>
  <si>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</si>
  <si>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</si>
  <si>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</si>
  <si>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</si>
  <si>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</si>
  <si>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</si>
  <si>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</si>
  <si>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</si>
  <si>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</si>
  <si>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</si>
  <si>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</si>
  <si>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</si>
  <si>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</si>
  <si>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</si>
  <si>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</si>
  <si>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</si>
  <si>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</si>
  <si>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</si>
  <si>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</si>
  <si>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</si>
  <si>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</si>
  <si>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</si>
  <si>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</si>
  <si>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</si>
  <si>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</si>
  <si>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</si>
  <si>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</si>
  <si>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</si>
  <si>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</si>
  <si>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</si>
  <si>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</si>
  <si>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</si>
  <si>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</si>
  <si>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</si>
  <si>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</si>
  <si>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</si>
  <si>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</si>
  <si>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</si>
  <si>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</si>
  <si>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</si>
  <si>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</si>
  <si>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</si>
  <si>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</si>
  <si>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</si>
  <si>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</si>
  <si>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</si>
  <si>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</si>
  <si>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</si>
  <si>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</si>
  <si>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</si>
  <si>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</si>
  <si>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</si>
  <si>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</si>
  <si>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</si>
  <si>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</si>
  <si>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</si>
  <si>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</si>
  <si>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</si>
  <si>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</si>
  <si>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</si>
  <si>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</si>
  <si>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</si>
  <si>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</si>
  <si>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</si>
  <si>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</si>
  <si>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</si>
  <si>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</si>
  <si>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</si>
  <si>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</si>
  <si>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</si>
  <si>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</si>
  <si>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</si>
  <si>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</si>
  <si>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</si>
  <si>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</si>
  <si>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</si>
  <si>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</si>
  <si>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</si>
  <si>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</si>
  <si>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</si>
  <si>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</si>
  <si>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</si>
  <si>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</si>
  <si>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</si>
  <si>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</si>
  <si>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</si>
  <si>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</si>
  <si>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</si>
  <si>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</si>
  <si>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</si>
  <si>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</si>
  <si>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</si>
  <si>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</si>
  <si>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</si>
  <si>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</si>
  <si>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</si>
  <si>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</si>
  <si>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</si>
  <si>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</si>
  <si>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</si>
  <si>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</si>
  <si>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</si>
  <si>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</si>
  <si>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</si>
  <si>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</si>
  <si>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</si>
  <si>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</si>
  <si>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</si>
  <si>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</si>
  <si>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</si>
  <si>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</si>
  <si>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</si>
  <si>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</si>
  <si>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</si>
  <si>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</si>
  <si>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</si>
  <si>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</si>
  <si>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</si>
  <si>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</si>
  <si>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</si>
  <si>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</si>
  <si>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</si>
  <si>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</si>
  <si>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</si>
  <si>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</si>
  <si>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</si>
  <si>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</si>
  <si>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</si>
  <si>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</si>
  <si>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</si>
  <si>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</si>
  <si>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</si>
  <si>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</si>
  <si>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</si>
  <si>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</si>
  <si>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</si>
  <si>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</si>
  <si>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</si>
  <si>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</si>
  <si>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</si>
  <si>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</si>
  <si>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</si>
  <si>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</si>
  <si>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</si>
  <si>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</si>
  <si>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</si>
  <si>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</si>
  <si>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</si>
  <si>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</si>
  <si>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</si>
  <si>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</si>
  <si>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</si>
  <si>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</si>
  <si>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</si>
  <si>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</si>
  <si>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</si>
  <si>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</si>
  <si>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</si>
  <si>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</si>
  <si>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</si>
  <si>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</si>
  <si>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</si>
  <si>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</si>
  <si>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</si>
  <si>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</si>
  <si>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</si>
  <si>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</si>
  <si>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</si>
  <si>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</si>
  <si>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</si>
  <si>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</si>
  <si>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</si>
  <si>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</si>
  <si>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</si>
  <si>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</si>
  <si>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</si>
  <si>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</si>
  <si>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</si>
  <si>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</si>
  <si>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</si>
  <si>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</si>
  <si>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</si>
  <si>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</si>
  <si>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</si>
  <si>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</si>
  <si>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</si>
  <si>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</si>
  <si>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</si>
  <si>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</si>
  <si>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</si>
  <si>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</si>
  <si>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</si>
  <si>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</si>
  <si>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</si>
  <si>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</si>
  <si>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</si>
  <si>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</si>
  <si>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</si>
  <si>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</si>
  <si>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</si>
  <si>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</si>
  <si>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</si>
  <si>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</si>
  <si>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</si>
  <si>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</si>
  <si>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</si>
  <si>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</si>
  <si>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</si>
  <si>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</si>
  <si>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</si>
  <si>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</si>
  <si>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</si>
  <si>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</si>
  <si>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</si>
  <si>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</si>
  <si>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</si>
  <si>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</si>
  <si>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</si>
  <si>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</si>
  <si>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</si>
  <si>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</si>
  <si>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</si>
  <si>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</si>
  <si>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</si>
  <si>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</si>
  <si>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</si>
  <si>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</si>
  <si>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</si>
  <si>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</si>
  <si>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</si>
  <si>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</si>
  <si>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</si>
  <si>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</si>
  <si>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</si>
  <si>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</si>
  <si>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</si>
  <si>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</si>
  <si>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</si>
  <si>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</si>
  <si>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</si>
  <si>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</si>
  <si>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</si>
  <si>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</si>
  <si>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</si>
  <si>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</si>
  <si>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</si>
  <si>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</si>
  <si>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</si>
  <si>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</si>
  <si>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</si>
  <si>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</si>
  <si>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</si>
  <si>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</si>
  <si>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</si>
  <si>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</si>
  <si>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</si>
  <si>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</si>
  <si>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</si>
  <si>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</si>
  <si>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</si>
  <si>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</si>
  <si>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</si>
  <si>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</si>
  <si>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</si>
  <si>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</si>
  <si>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</si>
  <si>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</si>
  <si>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</si>
  <si>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</si>
  <si>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</si>
  <si>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</si>
  <si>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</si>
  <si>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</si>
  <si>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</si>
  <si>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</si>
  <si>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</si>
  <si>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</si>
  <si>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</si>
  <si>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</si>
  <si>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</si>
  <si>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</si>
  <si>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</si>
  <si>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</si>
  <si>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</si>
  <si>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</si>
  <si>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</si>
  <si>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</si>
  <si>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</si>
  <si>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</si>
  <si>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</si>
  <si>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</si>
  <si>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</si>
  <si>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</si>
  <si>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</si>
  <si>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</si>
  <si>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</si>
  <si>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</si>
  <si>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</si>
  <si>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</si>
  <si>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</si>
  <si>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</si>
  <si>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</si>
  <si>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</si>
  <si>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</si>
  <si>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</si>
  <si>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</si>
  <si>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</si>
  <si>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</si>
  <si>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</si>
  <si>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</si>
  <si>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</si>
  <si>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</si>
  <si>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</si>
  <si>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</si>
  <si>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</si>
  <si>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</si>
  <si>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</si>
  <si>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</si>
  <si>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</si>
  <si>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</si>
  <si>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</si>
  <si>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</si>
  <si>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</si>
  <si>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</si>
  <si>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</si>
  <si>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</si>
  <si>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</si>
  <si>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</si>
  <si>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</si>
  <si>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</si>
  <si>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</si>
  <si>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</si>
  <si>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</si>
  <si>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</si>
  <si>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</si>
  <si>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</si>
  <si>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</si>
  <si>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</si>
  <si>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</si>
  <si>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</si>
  <si>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</si>
  <si>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</si>
  <si>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</si>
  <si>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</si>
  <si>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</si>
  <si>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</si>
  <si>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</si>
  <si>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</si>
  <si>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</si>
  <si>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</si>
  <si>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</si>
  <si>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</si>
  <si>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</si>
  <si>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</si>
  <si>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</si>
  <si>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</si>
  <si>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</si>
  <si>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</si>
  <si>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</si>
  <si>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</si>
  <si>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</si>
  <si>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</si>
  <si>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</si>
  <si>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</si>
  <si>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</si>
  <si>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</si>
  <si>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</si>
  <si>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</si>
  <si>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</si>
  <si>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</si>
  <si>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</si>
  <si>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</si>
  <si>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</si>
  <si>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</si>
  <si>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</si>
  <si>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</si>
  <si>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</si>
  <si>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</si>
  <si>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</si>
  <si>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</si>
  <si>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</si>
  <si>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</si>
  <si>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</si>
  <si>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</si>
  <si>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</si>
  <si>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</si>
  <si>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</si>
  <si>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</si>
  <si>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</si>
  <si>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</si>
  <si>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</si>
  <si>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</si>
  <si>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</si>
  <si>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</si>
  <si>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</si>
  <si>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</si>
  <si>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</si>
  <si>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</si>
  <si>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</si>
  <si>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</si>
  <si>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</si>
  <si>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</si>
  <si>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</si>
  <si>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</si>
  <si>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</si>
  <si>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</si>
  <si>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</si>
  <si>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</si>
  <si>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</si>
  <si>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</si>
  <si>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</si>
  <si>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</si>
  <si>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</si>
  <si>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</si>
  <si>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</si>
  <si>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</si>
  <si>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</si>
  <si>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</si>
  <si>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</si>
  <si>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</si>
  <si>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</si>
  <si>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</si>
  <si>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</si>
  <si>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</si>
  <si>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</si>
  <si>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</si>
  <si>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</si>
  <si>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</si>
  <si>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</si>
  <si>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</si>
  <si>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</si>
  <si>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</si>
  <si>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</si>
  <si>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</si>
  <si>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</si>
  <si>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</si>
  <si>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</si>
  <si>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</si>
  <si>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</si>
  <si>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</si>
  <si>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</si>
  <si>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</si>
  <si>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</si>
  <si>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</si>
  <si>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</si>
  <si>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</si>
  <si>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</si>
  <si>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</si>
  <si>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</si>
  <si>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</si>
  <si>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</si>
  <si>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</si>
  <si>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</si>
  <si>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</si>
  <si>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</si>
  <si>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</si>
  <si>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</si>
  <si>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</si>
  <si>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</si>
  <si>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</si>
  <si>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</si>
  <si>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</si>
  <si>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</si>
  <si>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</si>
  <si>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</si>
  <si>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</si>
  <si>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</si>
  <si>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</si>
  <si>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</si>
  <si>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</si>
  <si>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</si>
  <si>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</si>
  <si>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</si>
  <si>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</si>
  <si>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</si>
  <si>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</si>
  <si>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</si>
  <si>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</si>
  <si>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</si>
  <si>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</si>
  <si>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</si>
  <si>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</si>
  <si>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</si>
  <si>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</si>
  <si>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</si>
  <si>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</si>
  <si>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</si>
  <si>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</si>
  <si>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</si>
  <si>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</si>
  <si>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</si>
  <si>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</si>
  <si>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</si>
  <si>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</si>
  <si>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</si>
  <si>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</si>
  <si>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</si>
  <si>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</si>
  <si>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</si>
  <si>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</si>
  <si>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</si>
  <si>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</si>
  <si>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</si>
  <si>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</si>
  <si>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</si>
  <si>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</si>
  <si>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</si>
  <si>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</si>
  <si>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</si>
  <si>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</si>
  <si>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</si>
  <si>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</si>
  <si>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</si>
  <si>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</si>
  <si>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</si>
  <si>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</si>
  <si>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</si>
  <si>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</si>
  <si>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</si>
  <si>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</si>
  <si>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</si>
  <si>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</si>
  <si>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</si>
  <si>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</si>
  <si>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</si>
  <si>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</si>
  <si>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</si>
  <si>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</si>
  <si>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</si>
  <si>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</si>
  <si>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</si>
  <si>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</si>
  <si>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</si>
  <si>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</si>
  <si>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</si>
  <si>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</si>
  <si>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</si>
  <si>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</si>
  <si>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</si>
  <si>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</si>
  <si>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</si>
  <si>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</si>
  <si>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</si>
  <si>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</si>
  <si>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</si>
  <si>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</si>
  <si>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</si>
  <si>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</si>
  <si>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</si>
  <si>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</si>
  <si>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</si>
  <si>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</si>
  <si>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</si>
  <si>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</si>
  <si>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</si>
  <si>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</si>
  <si>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</si>
  <si>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</si>
  <si>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</si>
  <si>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</si>
  <si>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</si>
  <si>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</si>
  <si>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</si>
  <si>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</si>
  <si>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</si>
  <si>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</si>
  <si>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</si>
  <si>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</si>
  <si>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</si>
  <si>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</si>
  <si>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</si>
  <si>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</si>
  <si>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</si>
  <si>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</si>
  <si>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</si>
  <si>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</si>
  <si>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</si>
  <si>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</si>
  <si>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</si>
  <si>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</si>
  <si>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</si>
  <si>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</si>
  <si>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</si>
  <si>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</si>
  <si>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</si>
  <si>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</si>
  <si>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</si>
  <si>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</si>
  <si>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</si>
  <si>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</si>
  <si>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</si>
  <si>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</si>
  <si>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</si>
  <si>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</si>
  <si>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</si>
  <si>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</si>
  <si>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</si>
  <si>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</si>
  <si>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</si>
  <si>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</si>
  <si>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</si>
  <si>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</si>
  <si>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</si>
  <si>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</si>
  <si>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</si>
  <si>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</si>
  <si>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</si>
  <si>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</si>
  <si>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</si>
  <si>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</si>
  <si>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</si>
  <si>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</si>
  <si>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</si>
  <si>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</si>
  <si>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</si>
  <si>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</si>
  <si>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</si>
  <si>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</si>
  <si>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</si>
  <si>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</si>
  <si>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</si>
  <si>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</si>
  <si>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</si>
  <si>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</si>
  <si>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</si>
  <si>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</si>
  <si>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</si>
  <si>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</si>
  <si>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</si>
  <si>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</si>
  <si>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</si>
  <si>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</si>
  <si>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</si>
  <si>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</si>
  <si>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</si>
  <si>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</si>
  <si>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</si>
  <si>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</si>
  <si>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</si>
  <si>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</si>
  <si>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</si>
  <si>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</si>
  <si>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</si>
  <si>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</si>
  <si>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</si>
  <si>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</si>
  <si>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</si>
  <si>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</si>
  <si>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</si>
  <si>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</si>
  <si>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</si>
  <si>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</si>
  <si>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</si>
  <si>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</si>
  <si>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</si>
  <si>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</si>
  <si>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</si>
  <si>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</si>
  <si>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</si>
  <si>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</si>
  <si>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</si>
  <si>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</si>
  <si>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</si>
  <si>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</si>
  <si>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</si>
  <si>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</si>
  <si>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</si>
  <si>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</si>
  <si>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</si>
  <si>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</si>
  <si>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</si>
  <si>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</si>
  <si>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</si>
  <si>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</si>
  <si>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</si>
  <si>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</si>
  <si>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</si>
  <si>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</si>
  <si>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</si>
  <si>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</si>
  <si>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</si>
  <si>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</si>
  <si>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</si>
  <si>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</si>
  <si>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</si>
  <si>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</si>
  <si>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</si>
  <si>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</si>
  <si>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</si>
  <si>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</si>
  <si>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</si>
  <si>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</si>
  <si>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</si>
  <si>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</si>
  <si>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</si>
  <si>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</si>
  <si>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</si>
  <si>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</si>
  <si>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</si>
  <si>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</si>
  <si>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</si>
  <si>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</si>
  <si>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</si>
  <si>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</si>
  <si>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</si>
  <si>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</si>
  <si>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</si>
  <si>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</si>
  <si>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</si>
  <si>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</si>
  <si>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</si>
  <si>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</si>
  <si>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</si>
  <si>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</si>
  <si>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</si>
  <si>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</si>
  <si>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</si>
  <si>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</si>
  <si>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</si>
  <si>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</si>
  <si>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</si>
  <si>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</si>
  <si>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</si>
  <si>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</si>
  <si>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</si>
  <si>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</si>
  <si>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</si>
  <si>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</si>
  <si>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</si>
  <si>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</si>
  <si>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</si>
  <si>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</si>
  <si>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</si>
  <si>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</si>
  <si>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</si>
  <si>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</si>
  <si>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</si>
  <si>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</si>
  <si>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</si>
  <si>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</si>
  <si>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</si>
  <si>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</si>
  <si>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</si>
  <si>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</si>
  <si>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</si>
  <si>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</si>
  <si>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</si>
  <si>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</si>
  <si>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</si>
  <si>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</si>
  <si>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</si>
  <si>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</si>
  <si>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</si>
  <si>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</si>
  <si>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</si>
  <si>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</si>
  <si>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</si>
  <si>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</si>
  <si>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</si>
  <si>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</si>
  <si>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</si>
  <si>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</si>
  <si>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</si>
  <si>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</si>
  <si>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</si>
  <si>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</si>
  <si>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</si>
  <si>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</si>
  <si>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</si>
  <si>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</si>
  <si>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</si>
  <si>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</si>
  <si>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</si>
  <si>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</si>
  <si>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</si>
  <si>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</si>
  <si>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</si>
  <si>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</si>
  <si>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</si>
  <si>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</si>
  <si>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</si>
  <si>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</si>
  <si>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</si>
  <si>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</si>
  <si>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</si>
  <si>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</si>
  <si>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</si>
  <si>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</si>
  <si>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</si>
  <si>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</si>
  <si>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</si>
  <si>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</si>
  <si>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</si>
  <si>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</si>
  <si>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</si>
  <si>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</si>
  <si>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</si>
  <si>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</si>
  <si>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</si>
  <si>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</si>
  <si>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</si>
  <si>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</si>
  <si>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</si>
  <si>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</si>
  <si>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</si>
  <si>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</si>
  <si>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</si>
  <si>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</si>
  <si>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</si>
  <si>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</si>
  <si>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</si>
  <si>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</si>
  <si>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</si>
  <si>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</si>
  <si>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</si>
  <si>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</si>
  <si>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</si>
  <si>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</si>
  <si>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</si>
  <si>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</si>
  <si>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</si>
  <si>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</si>
  <si>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</si>
  <si>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</si>
  <si>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</si>
  <si>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</si>
  <si>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</si>
  <si>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</si>
  <si>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</si>
  <si>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</si>
  <si>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</si>
  <si>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</si>
  <si>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</si>
  <si>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</si>
  <si>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</si>
  <si>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</si>
  <si>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</si>
  <si>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</si>
  <si>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</si>
  <si>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</si>
  <si>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</si>
  <si>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</si>
  <si>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</si>
  <si>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</si>
  <si>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</si>
  <si>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</si>
  <si>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</si>
  <si>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</si>
  <si>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</si>
  <si>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</si>
  <si>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</si>
  <si>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</si>
  <si>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</si>
  <si>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</si>
  <si>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</si>
  <si>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</si>
  <si>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</si>
  <si>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</si>
  <si>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</si>
  <si>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</si>
  <si>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</si>
  <si>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</si>
  <si>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</si>
  <si>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</si>
  <si>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</si>
  <si>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</si>
  <si>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</si>
  <si>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</si>
  <si>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</si>
  <si>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</si>
  <si>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</si>
  <si>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</si>
  <si>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</si>
  <si>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</si>
  <si>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</si>
  <si>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</si>
  <si>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</si>
  <si>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</si>
  <si>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</si>
  <si>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</si>
  <si>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</si>
  <si>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</si>
  <si>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</si>
  <si>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</si>
  <si>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</si>
  <si>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</si>
  <si>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</si>
  <si>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</si>
  <si>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</si>
  <si>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</si>
  <si>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</si>
  <si>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</si>
  <si>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</si>
  <si>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</si>
  <si>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</si>
  <si>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</si>
  <si>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</si>
  <si>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</si>
  <si>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</si>
  <si>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</si>
  <si>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</si>
  <si>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</si>
  <si>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</si>
  <si>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</si>
  <si>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</si>
  <si>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</si>
  <si>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</si>
  <si>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</si>
  <si>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</si>
  <si>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</si>
  <si>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</si>
  <si>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</si>
  <si>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</si>
  <si>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</si>
  <si>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</si>
  <si>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</si>
  <si>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</si>
  <si>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</si>
  <si>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</si>
  <si>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</si>
  <si>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</si>
  <si>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</si>
  <si>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</si>
  <si>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</si>
  <si>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</si>
  <si>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</si>
  <si>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</si>
  <si>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</si>
  <si>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</si>
  <si>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</si>
  <si>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</si>
  <si>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</si>
  <si>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</si>
  <si>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</si>
  <si>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</si>
  <si>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</si>
  <si>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</si>
  <si>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</si>
  <si>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</si>
  <si>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</si>
  <si>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</si>
  <si>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</si>
  <si>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</si>
  <si>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</si>
  <si>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</si>
  <si>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</si>
  <si>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</si>
  <si>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</si>
  <si>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</si>
  <si>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</si>
  <si>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</si>
  <si>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</si>
  <si>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</si>
  <si>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</si>
  <si>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</si>
  <si>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</si>
  <si>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</si>
  <si>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</si>
  <si>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</si>
  <si>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</si>
  <si>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</si>
  <si>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</si>
  <si>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</si>
  <si>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</si>
  <si>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</si>
  <si>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</si>
  <si>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</si>
  <si>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</si>
  <si>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</si>
  <si>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</si>
  <si>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</si>
  <si>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</si>
  <si>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</si>
  <si>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</si>
  <si>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</si>
  <si>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</si>
  <si>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</si>
  <si>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</si>
  <si>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</si>
  <si>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</si>
  <si>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</si>
  <si>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</si>
  <si>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</si>
  <si>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</si>
  <si>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</si>
  <si>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</si>
  <si>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</si>
  <si>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</si>
  <si>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</si>
  <si>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</si>
  <si>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</si>
  <si>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</si>
  <si>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</si>
  <si>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</si>
  <si>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</si>
  <si>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</si>
  <si>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</si>
  <si>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</si>
  <si>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</si>
  <si>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</si>
  <si>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</si>
  <si>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</si>
  <si>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</si>
  <si>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</si>
  <si>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</si>
  <si>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</si>
  <si>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</si>
  <si>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</si>
  <si>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</si>
  <si>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</si>
  <si>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</si>
  <si>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</si>
  <si>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</si>
  <si>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</si>
  <si>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</si>
  <si>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</si>
  <si>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</si>
  <si>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</si>
  <si>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</si>
  <si>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</si>
  <si>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</si>
  <si>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</si>
  <si>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</si>
  <si>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</si>
  <si>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</si>
  <si>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</si>
  <si>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</si>
  <si>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</si>
  <si>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</si>
  <si>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</si>
  <si>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</si>
  <si>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</si>
  <si>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</si>
  <si>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</si>
  <si>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</si>
  <si>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</si>
  <si>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</si>
  <si>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</si>
  <si>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</si>
  <si>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</si>
  <si>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</si>
  <si>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</si>
  <si>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</si>
  <si>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</si>
  <si>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</si>
  <si>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</si>
  <si>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</si>
  <si>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</si>
  <si>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</si>
  <si>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</si>
  <si>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</si>
  <si>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</si>
  <si>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</si>
  <si>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</si>
  <si>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</si>
  <si>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</si>
  <si>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</si>
  <si>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</si>
  <si>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</si>
  <si>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</si>
  <si>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</si>
  <si>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</si>
  <si>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</si>
  <si>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</si>
  <si>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</si>
  <si>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</si>
  <si>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</si>
  <si>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</si>
  <si>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</si>
  <si>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</si>
  <si>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</si>
  <si>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</si>
  <si>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</si>
  <si>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</si>
  <si>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</si>
  <si>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</si>
  <si>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</si>
  <si>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</si>
  <si>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</si>
  <si>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</si>
  <si>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</si>
  <si>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</si>
  <si>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</si>
  <si>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</si>
  <si>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</si>
  <si>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</si>
  <si>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</si>
  <si>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</si>
  <si>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</si>
  <si>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</si>
  <si>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</si>
  <si>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</si>
  <si>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</si>
  <si>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</si>
  <si>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</si>
  <si>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</si>
  <si>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</si>
  <si>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</si>
  <si>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</si>
  <si>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</si>
  <si>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</si>
  <si>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</si>
  <si>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</si>
  <si>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</si>
  <si>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</si>
  <si>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</si>
  <si>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</si>
  <si>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</si>
  <si>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</si>
  <si>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</si>
  <si>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</si>
  <si>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</si>
  <si>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</si>
  <si>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</si>
  <si>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</si>
  <si>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</si>
  <si>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</si>
  <si>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</si>
  <si>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</si>
  <si>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</si>
  <si>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</si>
  <si>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</si>
  <si>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</si>
  <si>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</si>
  <si>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</si>
  <si>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</si>
  <si>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</si>
  <si>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</si>
  <si>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</si>
  <si>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</si>
  <si>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</si>
  <si>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</si>
  <si>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</si>
  <si>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</si>
  <si>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</si>
  <si>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</si>
  <si>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</si>
  <si>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</si>
  <si>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</si>
  <si>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</si>
  <si>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</si>
  <si>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</si>
  <si>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</si>
  <si>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</si>
  <si>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</si>
  <si>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</si>
  <si>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</si>
  <si>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</si>
  <si>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</si>
  <si>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</si>
  <si>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</si>
  <si>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</si>
  <si>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</si>
  <si>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</si>
  <si>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</si>
  <si>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</si>
  <si>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</si>
  <si>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</si>
  <si>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</si>
  <si>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</si>
  <si>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</si>
  <si>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</si>
  <si>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</si>
  <si>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</si>
  <si>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</si>
  <si>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</si>
  <si>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</si>
  <si>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</si>
  <si>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</si>
  <si>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</si>
  <si>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</si>
  <si>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</si>
  <si>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</si>
  <si>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</si>
  <si>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</si>
  <si>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</si>
  <si>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</si>
  <si>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</si>
  <si>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</si>
  <si>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</si>
  <si>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</si>
  <si>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</si>
  <si>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</si>
  <si>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</si>
  <si>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</si>
  <si>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</si>
  <si>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</si>
  <si>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</si>
  <si>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</si>
  <si>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</si>
  <si>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</si>
  <si>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</si>
  <si>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</si>
  <si>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</si>
  <si>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</si>
  <si>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</si>
  <si>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</si>
  <si>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</si>
  <si>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</si>
  <si>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</si>
  <si>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</si>
  <si>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</si>
  <si>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</si>
  <si>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</si>
  <si>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</si>
  <si>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</si>
  <si>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</si>
  <si>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</si>
  <si>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</si>
  <si>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</si>
  <si>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</si>
  <si>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</si>
  <si>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</si>
  <si>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</si>
  <si>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</si>
  <si>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</si>
  <si>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</si>
  <si>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</si>
  <si>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</si>
  <si>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</si>
  <si>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</si>
  <si>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</si>
  <si>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</si>
  <si>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</si>
  <si>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</si>
  <si>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</si>
  <si>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</si>
  <si>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</si>
  <si>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</si>
  <si>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</si>
  <si>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</si>
  <si>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</si>
  <si>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</si>
  <si>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</si>
  <si>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</si>
  <si>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</si>
  <si>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</si>
  <si>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</si>
  <si>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</si>
  <si>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</si>
  <si>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</si>
  <si>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</si>
  <si>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</si>
  <si>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</si>
  <si>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</si>
  <si>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</si>
  <si>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</si>
  <si>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</si>
  <si>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</si>
  <si>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</si>
  <si>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</si>
  <si>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</si>
  <si>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</si>
  <si>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</si>
  <si>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</si>
  <si>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</si>
  <si>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</si>
  <si>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</si>
  <si>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</si>
  <si>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</si>
  <si>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</si>
  <si>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</si>
  <si>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</si>
  <si>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</si>
  <si>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</si>
  <si>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</si>
  <si>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</si>
  <si>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</si>
  <si>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</si>
  <si>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</si>
  <si>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</si>
  <si>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</si>
  <si>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</si>
  <si>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</si>
  <si>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</si>
  <si>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</si>
  <si>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</si>
  <si>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</si>
  <si>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</si>
  <si>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</si>
  <si>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</si>
  <si>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</si>
  <si>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</si>
  <si>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</si>
  <si>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</si>
  <si>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</si>
  <si>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</si>
  <si>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</si>
  <si>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</si>
  <si>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</si>
  <si>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</si>
  <si>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</si>
  <si>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</si>
  <si>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</si>
  <si>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</si>
  <si>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</si>
  <si>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</si>
  <si>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</si>
  <si>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</si>
  <si>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</si>
  <si>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</si>
  <si>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</si>
  <si>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</si>
  <si>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</si>
  <si>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</si>
  <si>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</si>
  <si>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</si>
  <si>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</si>
  <si>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</si>
  <si>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</si>
  <si>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</si>
  <si>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</si>
  <si>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</si>
  <si>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</si>
  <si>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</si>
  <si>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</si>
  <si>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</si>
  <si>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</si>
  <si>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</si>
  <si>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</si>
  <si>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</si>
  <si>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</si>
  <si>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</si>
  <si>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</si>
  <si>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</si>
  <si>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</si>
  <si>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</si>
  <si>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</si>
  <si>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</si>
  <si>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</si>
  <si>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</si>
  <si>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</si>
  <si>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</si>
  <si>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</si>
  <si>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</si>
  <si>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</si>
  <si>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</si>
  <si>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</si>
  <si>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</si>
  <si>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</si>
  <si>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</si>
  <si>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</si>
  <si>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</si>
  <si>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</si>
  <si>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</si>
  <si>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</si>
  <si>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</si>
  <si>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</si>
  <si>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</si>
  <si>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</si>
  <si>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</si>
  <si>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</si>
  <si>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</si>
  <si>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</si>
  <si>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</si>
  <si>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</si>
  <si>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</si>
  <si>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</si>
  <si>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</si>
  <si>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</si>
  <si>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</si>
  <si>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</si>
  <si>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</si>
  <si>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</si>
  <si>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</si>
  <si>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</si>
  <si>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</si>
  <si>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</si>
  <si>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</si>
  <si>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</si>
  <si>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</si>
  <si>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</si>
  <si>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</si>
  <si>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</si>
  <si>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</si>
  <si>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</si>
  <si>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</si>
  <si>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</si>
  <si>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</si>
  <si>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</si>
  <si>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</si>
  <si>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</si>
  <si>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</si>
  <si>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</si>
  <si>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</si>
  <si>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</si>
  <si>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</si>
  <si>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</si>
  <si>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</si>
  <si>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</si>
  <si>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</si>
  <si>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</si>
  <si>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</si>
  <si>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</si>
  <si>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</si>
  <si>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</si>
  <si>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</si>
  <si>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</si>
  <si>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</si>
  <si>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</si>
  <si>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</si>
  <si>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</si>
  <si>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</si>
  <si>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</si>
  <si>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</si>
  <si>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</si>
  <si>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</si>
  <si>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</si>
  <si>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</si>
  <si>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</si>
  <si>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</si>
  <si>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</si>
  <si>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</si>
  <si>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</si>
  <si>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</si>
  <si>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</si>
  <si>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</si>
  <si>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</si>
  <si>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</si>
  <si>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</si>
  <si>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</si>
  <si>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</si>
  <si>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</si>
  <si>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</si>
  <si>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</si>
  <si>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</si>
  <si>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</si>
  <si>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</si>
  <si>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</si>
  <si>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</si>
  <si>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</si>
  <si>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</si>
  <si>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</si>
  <si>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</si>
  <si>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</si>
  <si>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</si>
  <si>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</si>
  <si>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</si>
  <si>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</si>
  <si>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</si>
  <si>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</si>
  <si>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</si>
  <si>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</si>
  <si>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</si>
  <si>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</si>
  <si>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</si>
  <si>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</si>
  <si>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</si>
  <si>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</si>
  <si>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</si>
  <si>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</si>
  <si>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</si>
  <si>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</si>
  <si>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</si>
  <si>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</si>
  <si>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</si>
  <si>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</si>
  <si>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</si>
  <si>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</si>
  <si>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</si>
  <si>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</si>
  <si>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</si>
  <si>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</si>
  <si>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</si>
  <si>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</si>
  <si>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</si>
  <si>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</si>
  <si>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</si>
  <si>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</si>
  <si>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</si>
  <si>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</si>
  <si>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</si>
  <si>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</si>
  <si>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</si>
  <si>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</si>
  <si>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</si>
  <si>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</si>
  <si>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</si>
  <si>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</si>
  <si>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</si>
  <si>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</si>
  <si>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</si>
  <si>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</si>
  <si>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</si>
  <si>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</si>
  <si>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</si>
  <si>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</si>
  <si>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</si>
  <si>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</si>
  <si>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</si>
  <si>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</si>
  <si>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</si>
  <si>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</si>
  <si>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</si>
  <si>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</si>
  <si>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</si>
  <si>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</si>
  <si>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</si>
  <si>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</si>
  <si>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</si>
  <si>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</si>
  <si>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</si>
  <si>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</si>
  <si>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</si>
  <si>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</si>
  <si>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</si>
  <si>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</si>
  <si>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</si>
  <si>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</si>
  <si>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</si>
  <si>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</si>
  <si>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</si>
  <si>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</si>
  <si>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</si>
  <si>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</si>
  <si>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</si>
  <si>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</si>
  <si>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</si>
  <si>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</si>
  <si>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</si>
  <si>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</si>
  <si>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</si>
  <si>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</si>
  <si>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</si>
  <si>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</si>
  <si>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</si>
  <si>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</si>
  <si>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</si>
  <si>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</si>
  <si>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</si>
  <si>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</si>
  <si>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</si>
  <si>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</si>
  <si>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</si>
  <si>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</si>
  <si>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</si>
  <si>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</si>
  <si>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</si>
  <si>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</si>
  <si>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</si>
  <si>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</si>
  <si>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</si>
  <si>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</si>
  <si>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</si>
  <si>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</si>
  <si>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</si>
  <si>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</si>
  <si>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</si>
  <si>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</si>
  <si>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</si>
  <si>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</si>
  <si>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</si>
  <si>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</si>
  <si>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</si>
  <si>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</si>
  <si>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</si>
  <si>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</si>
  <si>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</si>
  <si>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</si>
  <si>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</si>
  <si>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</si>
  <si>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</si>
  <si>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</si>
  <si>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</si>
  <si>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</si>
  <si>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</si>
  <si>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</si>
  <si>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</si>
  <si>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</si>
  <si>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</si>
  <si>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</si>
  <si>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</si>
  <si>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</si>
  <si>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</si>
  <si>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</si>
  <si>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</si>
  <si>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</si>
  <si>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</si>
  <si>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</si>
  <si>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</si>
  <si>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</si>
  <si>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</si>
  <si>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</si>
  <si>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</si>
  <si>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</si>
  <si>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</si>
  <si>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</si>
  <si>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</si>
  <si>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</si>
  <si>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</si>
  <si>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</si>
  <si>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</si>
  <si>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</si>
  <si>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</si>
  <si>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</si>
  <si>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</si>
  <si>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</si>
  <si>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</si>
  <si>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</si>
  <si>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</si>
  <si>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</si>
  <si>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</si>
  <si>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</si>
  <si>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</si>
  <si>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</si>
  <si>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</si>
  <si>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</si>
  <si>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</si>
  <si>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</si>
  <si>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</si>
  <si>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</si>
  <si>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</si>
  <si>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</si>
  <si>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</si>
  <si>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</si>
  <si>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</si>
  <si>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</si>
  <si>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</si>
  <si>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</si>
  <si>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</si>
  <si>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</si>
  <si>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</si>
  <si>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</si>
  <si>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</si>
  <si>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</si>
  <si>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</si>
  <si>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</si>
  <si>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</si>
  <si>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</si>
  <si>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</si>
  <si>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</si>
  <si>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</si>
  <si>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</si>
  <si>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</si>
  <si>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</si>
  <si>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</si>
  <si>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</si>
  <si>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</si>
  <si>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</si>
  <si>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</si>
  <si>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</si>
  <si>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</si>
  <si>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</si>
  <si>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</si>
  <si>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</si>
  <si>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</si>
  <si>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</si>
  <si>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</si>
  <si>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</si>
  <si>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</si>
  <si>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</si>
  <si>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</si>
  <si>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</si>
  <si>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</si>
  <si>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</si>
  <si>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</si>
  <si>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</si>
  <si>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</si>
  <si>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</si>
  <si>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</si>
  <si>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</si>
  <si>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</si>
  <si>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</si>
  <si>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</si>
  <si>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</si>
  <si>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</si>
  <si>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</si>
  <si>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</si>
  <si>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</si>
  <si>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</si>
  <si>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</si>
  <si>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</si>
  <si>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</si>
  <si>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</si>
  <si>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</si>
  <si>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</si>
  <si>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</si>
  <si>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</si>
  <si>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</si>
  <si>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</si>
  <si>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</si>
  <si>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</si>
  <si>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</si>
  <si>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</si>
  <si>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</si>
  <si>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</si>
  <si>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</si>
  <si>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</si>
  <si>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</si>
  <si>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</si>
  <si>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</si>
  <si>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</si>
  <si>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</si>
  <si>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</si>
  <si>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</si>
  <si>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</si>
  <si>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</si>
  <si>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</si>
  <si>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</si>
  <si>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</si>
  <si>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</si>
  <si>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</si>
  <si>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</si>
  <si>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</si>
  <si>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</si>
  <si>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</si>
  <si>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</si>
  <si>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</si>
  <si>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</si>
  <si>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</si>
  <si>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</si>
  <si>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</si>
  <si>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</si>
  <si>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</si>
  <si>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</si>
  <si>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</si>
  <si>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</si>
  <si>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</si>
  <si>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</si>
  <si>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</si>
  <si>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</si>
  <si>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</si>
  <si>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</si>
  <si>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</si>
  <si>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</si>
  <si>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</si>
  <si>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</si>
  <si>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</si>
  <si>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</si>
  <si>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</si>
  <si>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</si>
  <si>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</si>
  <si>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</si>
  <si>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</si>
  <si>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</si>
  <si>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</si>
  <si>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</si>
  <si>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</si>
  <si>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</si>
  <si>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</si>
  <si>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</si>
  <si>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</si>
  <si>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</si>
  <si>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</si>
  <si>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</si>
  <si>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</si>
  <si>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</si>
  <si>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</si>
  <si>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</si>
  <si>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</si>
  <si>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</si>
  <si>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</si>
  <si>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</si>
  <si>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</si>
  <si>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</si>
  <si>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</si>
  <si>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</si>
  <si>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</si>
  <si>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</si>
  <si>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</si>
  <si>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</si>
  <si>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</si>
  <si>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</si>
  <si>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</si>
  <si>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</si>
  <si>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</si>
  <si>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</si>
  <si>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</si>
  <si>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</si>
  <si>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</si>
  <si>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</si>
  <si>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</si>
  <si>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</si>
  <si>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</si>
  <si>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</si>
  <si>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</si>
  <si>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</si>
  <si>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</si>
  <si>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</si>
  <si>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</si>
  <si>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</si>
  <si>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</si>
  <si>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</si>
  <si>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</si>
  <si>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</si>
  <si>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</si>
  <si>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</si>
  <si>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</si>
  <si>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</si>
  <si>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</si>
  <si>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</si>
  <si>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</si>
  <si>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</si>
  <si>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</si>
  <si>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</si>
  <si>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</si>
  <si>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</si>
  <si>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</si>
  <si>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</si>
  <si>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</si>
  <si>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</si>
  <si>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</si>
  <si>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</si>
  <si>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</si>
  <si>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</si>
  <si>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</si>
  <si>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</si>
  <si>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</si>
  <si>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</si>
  <si>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</si>
  <si>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</si>
  <si>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</si>
  <si>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</si>
  <si>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</si>
  <si>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</si>
  <si>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</si>
  <si>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</si>
  <si>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</si>
  <si>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</si>
  <si>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</si>
  <si>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</si>
  <si>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</si>
  <si>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</si>
  <si>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</si>
  <si>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</si>
  <si>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</si>
  <si>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</si>
  <si>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</si>
  <si>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</si>
  <si>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</si>
  <si>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</si>
  <si>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</si>
  <si>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</si>
  <si>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</si>
  <si>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</si>
  <si>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</si>
  <si>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</si>
  <si>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</si>
  <si>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</si>
  <si>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</si>
  <si>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</si>
  <si>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</si>
  <si>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</si>
  <si>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</si>
  <si>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</si>
  <si>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</si>
  <si>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</si>
  <si>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</si>
  <si>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</si>
  <si>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</si>
  <si>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</si>
  <si>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</si>
  <si>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</si>
  <si>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</si>
  <si>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</si>
  <si>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</si>
  <si>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</si>
  <si>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</si>
  <si>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</si>
  <si>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</si>
  <si>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</si>
  <si>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</si>
  <si>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</si>
  <si>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</si>
  <si>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</si>
  <si>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</si>
  <si>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</si>
  <si>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</si>
  <si>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</si>
  <si>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</si>
  <si>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</si>
  <si>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</si>
  <si>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</si>
  <si>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</si>
  <si>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</si>
  <si>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</si>
  <si>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</si>
  <si>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</si>
  <si>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</si>
  <si>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</si>
  <si>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</si>
  <si>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</si>
  <si>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</si>
  <si>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</si>
  <si>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</si>
  <si>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</si>
  <si>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</si>
  <si>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</si>
  <si>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</si>
  <si>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</si>
  <si>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</si>
  <si>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</si>
  <si>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</si>
  <si>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</si>
  <si>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</si>
  <si>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</si>
  <si>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</si>
  <si>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</si>
  <si>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</si>
  <si>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</si>
  <si>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</si>
  <si>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</si>
  <si>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</si>
  <si>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</si>
  <si>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</si>
  <si>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</si>
  <si>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</si>
  <si>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</si>
  <si>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</si>
  <si>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</si>
  <si>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</si>
  <si>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</si>
  <si>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</si>
  <si>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</si>
  <si>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</si>
  <si>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</si>
  <si>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</si>
  <si>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</si>
  <si>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</si>
  <si>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</si>
  <si>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</si>
  <si>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</si>
  <si>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</si>
  <si>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</si>
  <si>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</si>
  <si>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</si>
  <si>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</si>
  <si>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</si>
  <si>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</si>
  <si>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</si>
  <si>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</si>
  <si>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</si>
  <si>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</si>
  <si>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</si>
  <si>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</si>
  <si>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</si>
  <si>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</si>
  <si>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</si>
  <si>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</si>
  <si>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</si>
  <si>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</si>
  <si>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</si>
  <si>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</si>
  <si>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</si>
  <si>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</si>
  <si>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</si>
  <si>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</si>
  <si>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</si>
  <si>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</si>
  <si>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</si>
  <si>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</si>
  <si>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</si>
  <si>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</si>
  <si>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</si>
  <si>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</si>
  <si>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</si>
  <si>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</si>
  <si>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</si>
  <si>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</si>
  <si>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</si>
  <si>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</si>
  <si>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</si>
  <si>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</si>
  <si>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</si>
  <si>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</si>
  <si>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</si>
  <si>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</si>
  <si>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</si>
  <si>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</si>
  <si>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</si>
  <si>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</si>
  <si>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</si>
  <si>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</si>
  <si>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</si>
  <si>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</si>
  <si>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</si>
  <si>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</si>
  <si>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</si>
  <si>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</si>
  <si>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</si>
  <si>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</si>
  <si>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</si>
  <si>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</si>
  <si>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</si>
  <si>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</si>
  <si>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</si>
  <si>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</si>
  <si>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</si>
  <si>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</si>
  <si>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</si>
  <si>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</si>
  <si>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</si>
  <si>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</si>
  <si>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</si>
  <si>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</si>
  <si>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</si>
  <si>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</si>
  <si>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</si>
  <si>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</si>
  <si>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</si>
  <si>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</si>
  <si>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</si>
  <si>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</si>
  <si>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</si>
  <si>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</si>
  <si>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</si>
  <si>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</si>
  <si>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</si>
  <si>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</si>
  <si>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</si>
  <si>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</si>
  <si>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</si>
  <si>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</si>
  <si>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</si>
  <si>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</si>
  <si>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</si>
  <si>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</si>
  <si>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</si>
  <si>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</si>
  <si>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</si>
  <si>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</si>
  <si>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</si>
  <si>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</si>
  <si>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</si>
  <si>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</si>
  <si>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</si>
  <si>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</si>
  <si>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</si>
  <si>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</si>
  <si>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</si>
  <si>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</si>
  <si>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</si>
  <si>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</si>
  <si>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</si>
  <si>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</si>
  <si>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</si>
  <si>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</si>
  <si>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</si>
  <si>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</si>
  <si>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</si>
  <si>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</si>
  <si>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</si>
  <si>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</si>
  <si>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</si>
  <si>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</si>
  <si>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</si>
  <si>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</si>
  <si>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</si>
  <si>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</si>
  <si>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</si>
  <si>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</si>
  <si>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</si>
  <si>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</si>
  <si>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</si>
  <si>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</si>
  <si>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</si>
  <si>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</si>
  <si>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</si>
  <si>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</si>
  <si>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</si>
  <si>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</si>
  <si>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</si>
  <si>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</si>
  <si>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</si>
  <si>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</si>
  <si>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</si>
  <si>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</si>
  <si>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</si>
  <si>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</si>
  <si>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</si>
  <si>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</si>
  <si>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</si>
  <si>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</si>
  <si>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</si>
  <si>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</si>
  <si>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</si>
  <si>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</si>
  <si>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</si>
  <si>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</si>
  <si>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</si>
  <si>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</si>
  <si>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</si>
  <si>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</si>
  <si>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</si>
  <si>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</si>
  <si>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</si>
  <si>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</si>
  <si>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</si>
  <si>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</si>
  <si>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</si>
  <si>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</si>
  <si>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</si>
  <si>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</si>
  <si>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</si>
  <si>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</si>
  <si>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</si>
  <si>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</si>
  <si>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</si>
  <si>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</si>
  <si>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</si>
  <si>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</si>
  <si>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</si>
  <si>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</si>
  <si>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</si>
  <si>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</si>
  <si>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</si>
  <si>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</si>
  <si>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</si>
  <si>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</si>
  <si>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</si>
  <si>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</si>
  <si>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</si>
  <si>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</si>
  <si>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</si>
  <si>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</si>
  <si>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</si>
  <si>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</si>
  <si>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</si>
  <si>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</si>
  <si>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</si>
  <si>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</si>
  <si>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</si>
  <si>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</si>
  <si>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</si>
  <si>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</si>
  <si>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</si>
  <si>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</si>
  <si>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</si>
  <si>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</si>
  <si>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</si>
  <si>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</si>
  <si>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</si>
  <si>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</si>
  <si>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</si>
  <si>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</si>
  <si>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</si>
  <si>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</si>
  <si>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</si>
  <si>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</si>
  <si>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</si>
  <si>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</si>
  <si>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</si>
  <si>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</si>
  <si>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</si>
  <si>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</si>
  <si>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</si>
  <si>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</si>
  <si>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</si>
  <si>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</si>
  <si>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</si>
  <si>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</si>
  <si>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</si>
  <si>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</si>
  <si>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</si>
  <si>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</si>
  <si>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</si>
  <si>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</si>
  <si>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</si>
  <si>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</si>
  <si>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</si>
  <si>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</si>
  <si>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</si>
  <si>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</si>
  <si>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</si>
  <si>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</si>
  <si>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</si>
  <si>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</si>
  <si>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</si>
  <si>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</si>
  <si>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</si>
  <si>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</si>
  <si>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</si>
  <si>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</si>
  <si>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</si>
  <si>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</si>
  <si>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</si>
  <si>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</si>
  <si>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</si>
  <si>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</si>
  <si>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</si>
  <si>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</si>
  <si>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</si>
  <si>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</si>
  <si>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</si>
  <si>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</si>
  <si>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</si>
  <si>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</si>
  <si>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</si>
  <si>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</si>
  <si>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</si>
  <si>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</si>
  <si>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</si>
  <si>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</si>
  <si>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</si>
  <si>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</si>
  <si>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</si>
  <si>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</si>
  <si>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</si>
  <si>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</si>
  <si>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</si>
  <si>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</si>
  <si>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</si>
  <si>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</si>
  <si>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</si>
  <si>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</si>
  <si>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</si>
  <si>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</si>
  <si>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</si>
  <si>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</si>
  <si>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</si>
  <si>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</si>
  <si>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</si>
  <si>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</si>
  <si>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</si>
  <si>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</si>
  <si>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</si>
  <si>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</si>
  <si>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</si>
  <si>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</si>
  <si>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</si>
  <si>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</si>
  <si>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</si>
  <si>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</si>
  <si>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</si>
  <si>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</si>
  <si>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</si>
  <si>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</si>
  <si>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</si>
  <si>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</si>
  <si>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</si>
  <si>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</si>
  <si>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</si>
  <si>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</si>
  <si>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</si>
  <si>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</si>
  <si>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</si>
  <si>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</si>
  <si>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</si>
  <si>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</si>
  <si>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</si>
  <si>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</si>
  <si>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</si>
  <si>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</si>
  <si>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</si>
  <si>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</si>
  <si>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</si>
  <si>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</si>
  <si>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</si>
  <si>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</si>
  <si>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</si>
  <si>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</si>
  <si>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</si>
  <si>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</si>
  <si>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</si>
  <si>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</si>
  <si>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</si>
  <si>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</si>
  <si>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</si>
  <si>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</si>
  <si>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</si>
  <si>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</si>
  <si>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</si>
  <si>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</si>
  <si>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</si>
  <si>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</si>
  <si>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</si>
  <si>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</si>
  <si>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</si>
  <si>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</si>
  <si>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</si>
  <si>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</si>
  <si>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</si>
  <si>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</si>
  <si>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</si>
  <si>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</si>
  <si>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</si>
  <si>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</si>
  <si>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</si>
  <si>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</si>
  <si>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</si>
  <si>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</si>
  <si>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</si>
  <si>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</si>
  <si>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</si>
  <si>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</si>
  <si>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</si>
  <si>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</si>
  <si>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</si>
  <si>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</si>
  <si>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</si>
  <si>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</si>
  <si>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</si>
  <si>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</si>
  <si>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</si>
  <si>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</si>
  <si>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</si>
  <si>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</si>
  <si>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</si>
  <si>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</si>
  <si>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</si>
  <si>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</si>
  <si>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</si>
  <si>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</si>
  <si>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</si>
  <si>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</si>
  <si>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</si>
  <si>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</si>
  <si>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</si>
  <si>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</si>
  <si>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</si>
  <si>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</si>
  <si>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</si>
  <si>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</si>
  <si>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</si>
  <si>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</si>
  <si>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</si>
  <si>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</si>
  <si>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</si>
  <si>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</si>
  <si>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</si>
  <si>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</si>
  <si>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</si>
  <si>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</si>
  <si>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</si>
  <si>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</si>
  <si>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</si>
  <si>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</si>
  <si>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</si>
  <si>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</si>
  <si>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</si>
  <si>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</si>
  <si>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</si>
  <si>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</si>
  <si>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</si>
  <si>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</si>
  <si>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</si>
  <si>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</si>
  <si>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</si>
  <si>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</si>
  <si>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</si>
  <si>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</si>
  <si>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</si>
  <si>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</si>
  <si>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</si>
  <si>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</si>
  <si>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</si>
  <si>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</si>
  <si>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</si>
  <si>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</si>
  <si>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</si>
  <si>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</si>
  <si>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</si>
  <si>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</si>
  <si>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</si>
  <si>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</si>
  <si>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</si>
  <si>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</si>
  <si>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</si>
  <si>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</si>
  <si>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</si>
  <si>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</si>
  <si>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</si>
  <si>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</si>
  <si>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</si>
  <si>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</si>
  <si>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</si>
  <si>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</si>
  <si>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</si>
  <si>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</si>
  <si>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</si>
  <si>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</si>
  <si>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</si>
  <si>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</si>
  <si>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</si>
  <si>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</si>
  <si>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</si>
  <si>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</si>
  <si>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</si>
  <si>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</si>
  <si>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</si>
  <si>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</si>
  <si>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</si>
  <si>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</si>
  <si>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</si>
  <si>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</si>
  <si>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</si>
  <si>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</si>
  <si>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</si>
  <si>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</si>
  <si>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</si>
  <si>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</si>
  <si>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</si>
  <si>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</si>
  <si>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</si>
  <si>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</si>
  <si>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</si>
  <si>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</si>
  <si>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</si>
  <si>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</si>
  <si>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</si>
  <si>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</si>
  <si>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</si>
  <si>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</si>
  <si>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</si>
  <si>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</si>
  <si>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</si>
  <si>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</si>
  <si>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</si>
  <si>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</si>
  <si>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</si>
  <si>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</si>
  <si>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</si>
  <si>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</si>
  <si>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</si>
  <si>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</si>
  <si>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</si>
  <si>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</si>
  <si>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</si>
  <si>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</si>
  <si>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</si>
  <si>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</si>
  <si>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</si>
  <si>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</si>
  <si>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</si>
  <si>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</si>
  <si>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</si>
  <si>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</si>
  <si>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</si>
  <si>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</si>
  <si>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</si>
  <si>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</si>
  <si>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</si>
  <si>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</si>
  <si>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</si>
  <si>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</si>
  <si>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</si>
  <si>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</si>
  <si>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</si>
  <si>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</si>
  <si>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</si>
  <si>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</si>
  <si>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</si>
  <si>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</si>
  <si>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</si>
  <si>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</si>
  <si>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</si>
  <si>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</si>
  <si>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</si>
  <si>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</si>
  <si>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</si>
  <si>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</si>
  <si>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</si>
  <si>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</si>
  <si>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</si>
  <si>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</si>
  <si>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</si>
  <si>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</si>
  <si>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</si>
  <si>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</si>
  <si>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</si>
  <si>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</si>
  <si>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</si>
  <si>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</si>
  <si>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</si>
  <si>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</si>
  <si>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</si>
  <si>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</si>
  <si>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</si>
  <si>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</si>
  <si>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</si>
  <si>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</si>
  <si>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</si>
  <si>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</si>
  <si>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</si>
  <si>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</si>
  <si>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</si>
  <si>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</si>
  <si>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</si>
  <si>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</si>
  <si>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</si>
  <si>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</si>
  <si>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</si>
  <si>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</si>
  <si>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</si>
  <si>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</si>
  <si>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</si>
  <si>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</si>
  <si>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</si>
  <si>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</si>
  <si>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</si>
  <si>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</si>
  <si>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</si>
  <si>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</si>
  <si>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</si>
  <si>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</si>
  <si>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</si>
  <si>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</si>
  <si>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</si>
  <si>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</si>
  <si>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</si>
  <si>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</si>
  <si>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</si>
  <si>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</si>
  <si>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</si>
  <si>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</si>
  <si>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</si>
  <si>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</si>
  <si>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</si>
  <si>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</si>
  <si>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</si>
  <si>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</si>
  <si>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</si>
  <si>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</si>
  <si>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</si>
  <si>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</si>
  <si>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</si>
  <si>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</si>
  <si>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</si>
  <si>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</si>
  <si>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</si>
  <si>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</si>
  <si>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</si>
  <si>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</si>
  <si>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</si>
  <si>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</si>
  <si>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</si>
  <si>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</si>
  <si>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</si>
  <si>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</si>
  <si>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</si>
  <si>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</si>
  <si>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</si>
  <si>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</si>
  <si>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</si>
  <si>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</si>
  <si>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</si>
  <si>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</si>
  <si>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</si>
  <si>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</si>
  <si>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</si>
  <si>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</si>
  <si>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</si>
  <si>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</si>
  <si>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</si>
  <si>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</si>
  <si>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</si>
  <si>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</si>
  <si>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</si>
  <si>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</si>
  <si>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</si>
  <si>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</si>
  <si>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</si>
  <si>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</si>
  <si>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</si>
  <si>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</si>
  <si>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</si>
  <si>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</si>
  <si>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</si>
  <si>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</si>
  <si>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</si>
  <si>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</si>
  <si>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</si>
  <si>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</si>
  <si>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</si>
  <si>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</si>
  <si>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</si>
  <si>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</si>
  <si>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</si>
  <si>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</si>
  <si>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</si>
  <si>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</si>
  <si>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</si>
  <si>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</si>
  <si>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</si>
  <si>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</si>
  <si>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</si>
  <si>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</si>
  <si>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</si>
  <si>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</si>
  <si>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</si>
  <si>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</si>
  <si>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</si>
  <si>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</si>
  <si>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</si>
  <si>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</si>
  <si>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</si>
  <si>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</si>
  <si>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</si>
  <si>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</si>
  <si>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</si>
  <si>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</si>
  <si>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</si>
  <si>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</si>
  <si>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</si>
  <si>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</si>
  <si>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</si>
  <si>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</si>
  <si>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</si>
  <si>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</si>
  <si>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</si>
  <si>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</si>
  <si>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</si>
  <si>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</si>
  <si>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</si>
  <si>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</si>
  <si>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</si>
  <si>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</si>
  <si>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</si>
  <si>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</si>
  <si>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</si>
  <si>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</si>
  <si>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</si>
  <si>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</si>
  <si>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</si>
  <si>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</si>
  <si>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</si>
  <si>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</si>
  <si>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</si>
  <si>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</si>
  <si>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</si>
  <si>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</si>
  <si>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</si>
  <si>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</si>
  <si>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</si>
  <si>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</si>
  <si>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</si>
  <si>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</si>
  <si>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</si>
  <si>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</si>
  <si>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</si>
  <si>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</si>
  <si>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</si>
  <si>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</si>
  <si>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</si>
  <si>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</si>
  <si>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</si>
  <si>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</si>
  <si>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</si>
  <si>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</si>
  <si>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</si>
  <si>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</si>
  <si>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</si>
  <si>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</si>
  <si>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</si>
  <si>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</si>
  <si>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</si>
  <si>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</si>
  <si>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</si>
  <si>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</si>
  <si>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</si>
  <si>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</si>
  <si>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</si>
  <si>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</si>
  <si>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</si>
  <si>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</si>
  <si>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</si>
  <si>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</si>
  <si>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</si>
  <si>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</si>
  <si>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</si>
  <si>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</si>
  <si>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</si>
  <si>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</si>
  <si>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</si>
  <si>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</si>
  <si>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</si>
  <si>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</si>
  <si>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</si>
  <si>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</si>
  <si>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</si>
  <si>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</si>
  <si>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</si>
  <si>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</si>
  <si>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</si>
  <si>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</si>
  <si>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</si>
  <si>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</si>
  <si>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</si>
  <si>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</si>
  <si>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</si>
  <si>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</si>
  <si>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</si>
  <si>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</si>
  <si>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</si>
  <si>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</si>
  <si>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</si>
  <si>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</si>
  <si>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</si>
  <si>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</si>
  <si>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</si>
  <si>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</si>
  <si>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</si>
  <si>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</si>
  <si>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</si>
  <si>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</si>
  <si>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</si>
  <si>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</si>
  <si>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</si>
  <si>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</si>
  <si>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</si>
  <si>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</si>
  <si>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</si>
  <si>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</si>
  <si>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</si>
  <si>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</si>
  <si>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</si>
  <si>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</si>
  <si>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</si>
  <si>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</si>
  <si>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</si>
  <si>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</si>
  <si>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</si>
  <si>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</si>
  <si>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</si>
  <si>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</si>
  <si>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</si>
  <si>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</si>
  <si>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</si>
  <si>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</si>
  <si>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</si>
  <si>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</si>
  <si>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</si>
  <si>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</si>
  <si>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</si>
  <si>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</si>
  <si>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</si>
  <si>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</si>
  <si>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</si>
  <si>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</si>
  <si>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</si>
  <si>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</si>
  <si>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</si>
  <si>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</si>
  <si>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</si>
  <si>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</si>
  <si>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</si>
  <si>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</si>
  <si>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</si>
  <si>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</si>
  <si>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</si>
  <si>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</si>
  <si>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</si>
  <si>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</si>
  <si>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</si>
  <si>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</si>
  <si>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</si>
  <si>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</si>
  <si>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</si>
  <si>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</si>
  <si>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</si>
  <si>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</si>
  <si>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</si>
  <si>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</si>
  <si>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</si>
  <si>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</si>
  <si>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</si>
  <si>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</si>
  <si>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</si>
  <si>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</si>
  <si>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</si>
  <si>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</si>
  <si>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</si>
  <si>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</si>
  <si>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</si>
  <si>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</si>
  <si>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</si>
  <si>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</si>
  <si>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</si>
  <si>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</si>
  <si>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</si>
  <si>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</si>
  <si>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</si>
  <si>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</si>
  <si>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</si>
  <si>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</si>
  <si>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</si>
  <si>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</si>
  <si>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</si>
  <si>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</si>
  <si>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</si>
  <si>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</si>
  <si>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</si>
  <si>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</si>
  <si>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</si>
  <si>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</si>
  <si>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</si>
  <si>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</si>
  <si>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</si>
  <si>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</si>
  <si>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</si>
  <si>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</si>
  <si>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</si>
  <si>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</si>
  <si>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</si>
  <si>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</si>
  <si>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</si>
  <si>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</si>
  <si>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</si>
  <si>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</si>
  <si>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</si>
  <si>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</si>
  <si>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</si>
  <si>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</si>
  <si>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</si>
  <si>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</si>
  <si>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</si>
  <si>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</si>
  <si>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</si>
  <si>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</si>
  <si>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</si>
  <si>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</si>
  <si>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</si>
  <si>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</si>
  <si>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</si>
  <si>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</si>
  <si>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</si>
  <si>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</si>
  <si>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</si>
  <si>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</si>
  <si>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</si>
  <si>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</si>
  <si>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</si>
  <si>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</si>
  <si>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</si>
  <si>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</si>
  <si>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</si>
  <si>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</si>
  <si>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</si>
  <si>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</si>
  <si>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</si>
  <si>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</si>
  <si>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</si>
  <si>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</si>
  <si>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</si>
  <si>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</si>
  <si>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</si>
  <si>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</si>
  <si>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</si>
  <si>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</si>
  <si>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</si>
  <si>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</si>
  <si>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</si>
  <si>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</si>
  <si>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</si>
  <si>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</si>
  <si>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</si>
  <si>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</si>
  <si>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</si>
  <si>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</si>
  <si>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</si>
  <si>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</si>
  <si>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</si>
  <si>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</si>
  <si>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</si>
  <si>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</si>
  <si>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</si>
  <si>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</si>
  <si>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</si>
  <si>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</si>
  <si>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</si>
  <si>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</si>
  <si>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</si>
  <si>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</si>
  <si>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</si>
  <si>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</si>
  <si>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</si>
  <si>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</si>
  <si>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</si>
  <si>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</si>
  <si>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</si>
  <si>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</si>
  <si>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</si>
  <si>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</si>
  <si>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</si>
  <si>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</si>
  <si>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</si>
  <si>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</si>
  <si>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</si>
  <si>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</si>
  <si>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</si>
  <si>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</si>
  <si>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</si>
  <si>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</si>
  <si>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</si>
  <si>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</si>
  <si>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</si>
  <si>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</si>
  <si>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</si>
  <si>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</si>
  <si>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</si>
  <si>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</si>
  <si>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</si>
  <si>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</si>
  <si>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</si>
  <si>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</si>
  <si>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</si>
  <si>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</si>
  <si>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</si>
  <si>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</si>
  <si>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</si>
  <si>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</si>
  <si>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</si>
  <si>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</si>
  <si>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</si>
  <si>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</si>
  <si>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</si>
  <si>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</si>
  <si>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</si>
  <si>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</si>
  <si>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</si>
  <si>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</si>
  <si>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</si>
  <si>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</si>
  <si>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</si>
  <si>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</si>
  <si>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</si>
  <si>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</si>
  <si>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</si>
  <si>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</si>
  <si>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</si>
  <si>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</si>
  <si>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</si>
  <si>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</si>
  <si>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</si>
  <si>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</si>
  <si>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</si>
  <si>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</si>
  <si>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</si>
  <si>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</si>
  <si>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</si>
  <si>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</si>
  <si>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</si>
  <si>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</si>
  <si>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</si>
  <si>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</si>
  <si>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</si>
  <si>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</si>
  <si>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</si>
  <si>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</si>
  <si>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</si>
  <si>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</si>
  <si>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</si>
  <si>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</si>
  <si>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</si>
  <si>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</si>
  <si>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</si>
  <si>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</si>
  <si>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</si>
  <si>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</si>
  <si>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</si>
  <si>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</si>
  <si>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</si>
  <si>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</si>
  <si>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</si>
  <si>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</si>
  <si>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</si>
  <si>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</si>
  <si>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</si>
  <si>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</si>
  <si>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</si>
  <si>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</si>
  <si>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</si>
  <si>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</si>
  <si>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</si>
  <si>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</si>
  <si>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</si>
  <si>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</si>
  <si>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</si>
  <si>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</si>
  <si>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</si>
  <si>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</si>
  <si>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</si>
  <si>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</si>
  <si>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</si>
  <si>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</si>
  <si>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</si>
  <si>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</si>
  <si>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</si>
  <si>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</si>
  <si>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</si>
  <si>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</si>
  <si>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</si>
  <si>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</si>
  <si>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</si>
  <si>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</si>
  <si>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</si>
  <si>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</si>
  <si>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</si>
  <si>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</si>
  <si>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</si>
  <si>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</si>
  <si>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</si>
  <si>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</si>
  <si>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</si>
  <si>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</si>
  <si>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</si>
  <si>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</si>
  <si>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</si>
  <si>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</si>
  <si>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</si>
  <si>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</si>
  <si>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</si>
  <si>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</si>
  <si>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</si>
  <si>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</si>
  <si>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</si>
  <si>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</si>
  <si>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</si>
  <si>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</si>
  <si>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</si>
  <si>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</si>
  <si>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</si>
  <si>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</si>
  <si>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</si>
  <si>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</si>
  <si>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</si>
  <si>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</si>
  <si>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</si>
  <si>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</si>
  <si>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</si>
  <si>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</si>
  <si>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</si>
  <si>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</si>
  <si>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</si>
  <si>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</si>
  <si>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</si>
  <si>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</si>
  <si>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</si>
  <si>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</si>
  <si>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</si>
  <si>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</si>
  <si>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</si>
  <si>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</si>
  <si>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</si>
  <si>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</si>
  <si>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</si>
  <si>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</si>
  <si>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</si>
  <si>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</si>
  <si>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</si>
  <si>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</si>
  <si>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</si>
  <si>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</si>
  <si>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</si>
  <si>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</si>
  <si>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</si>
  <si>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</si>
  <si>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</si>
  <si>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</si>
  <si>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</si>
  <si>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</si>
  <si>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</si>
  <si>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</si>
  <si>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</si>
  <si>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</si>
  <si>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</si>
  <si>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</si>
  <si>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</si>
  <si>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</si>
  <si>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</si>
  <si>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</si>
  <si>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</si>
  <si>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</si>
  <si>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</si>
  <si>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</si>
  <si>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</si>
  <si>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</si>
  <si>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</si>
  <si>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</si>
  <si>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</si>
  <si>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</si>
  <si>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</si>
  <si>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</si>
  <si>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</si>
  <si>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</si>
  <si>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</si>
  <si>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</si>
  <si>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</si>
  <si>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</si>
  <si>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</si>
  <si>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</si>
  <si>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</si>
  <si>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</si>
  <si>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</si>
  <si>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</si>
  <si>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</si>
  <si>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</si>
  <si>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</si>
  <si>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</si>
  <si>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</si>
  <si>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</si>
  <si>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</si>
  <si>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</si>
  <si>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</si>
  <si>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</si>
  <si>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</si>
  <si>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</si>
  <si>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</si>
  <si>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</si>
  <si>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</si>
  <si>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</si>
  <si>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</si>
  <si>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</si>
  <si>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</si>
  <si>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</si>
  <si>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</si>
  <si>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</si>
  <si>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</si>
  <si>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</si>
  <si>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</si>
  <si>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</si>
  <si>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</si>
  <si>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</si>
  <si>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</si>
  <si>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</si>
  <si>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</si>
  <si>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</si>
  <si>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</si>
  <si>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</si>
  <si>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</si>
  <si>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</si>
  <si>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</si>
  <si>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</si>
  <si>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</si>
  <si>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</si>
  <si>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</si>
  <si>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</si>
  <si>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</si>
  <si>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</si>
  <si>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</si>
  <si>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</si>
  <si>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</si>
  <si>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</si>
  <si>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</si>
  <si>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</si>
  <si>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</si>
  <si>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</si>
  <si>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</si>
  <si>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</si>
  <si>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</si>
  <si>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</si>
  <si>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</si>
  <si>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</si>
  <si>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</si>
  <si>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</si>
  <si>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</si>
  <si>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</si>
  <si>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</si>
  <si>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</si>
  <si>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</si>
  <si>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</si>
  <si>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</si>
  <si>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</si>
  <si>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</si>
  <si>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</si>
  <si>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</si>
  <si>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</si>
  <si>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</si>
  <si>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</si>
  <si>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</si>
  <si>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</si>
  <si>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</si>
  <si>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</si>
  <si>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</si>
  <si>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</si>
  <si>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</si>
  <si>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</si>
  <si>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</si>
  <si>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</si>
  <si>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</si>
  <si>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</si>
  <si>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</si>
  <si>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</si>
  <si>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</si>
  <si>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</si>
  <si>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</si>
  <si>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</si>
  <si>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</si>
  <si>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</si>
  <si>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</si>
  <si>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</si>
  <si>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</si>
  <si>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</si>
  <si>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</si>
  <si>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</si>
  <si>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</si>
  <si>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</si>
  <si>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</si>
  <si>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</si>
  <si>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</si>
  <si>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</si>
  <si>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</si>
  <si>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</si>
  <si>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</si>
  <si>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</si>
  <si>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</si>
  <si>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</si>
  <si>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</si>
  <si>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</si>
  <si>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</si>
  <si>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</si>
  <si>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</si>
  <si>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</si>
  <si>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</si>
  <si>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</si>
  <si>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</si>
  <si>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</si>
  <si>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</si>
  <si>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</si>
  <si>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</si>
  <si>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</si>
  <si>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</si>
  <si>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</si>
  <si>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</si>
  <si>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</si>
  <si>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</si>
  <si>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</si>
  <si>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</si>
  <si>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</si>
  <si>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</si>
  <si>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</si>
  <si>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</si>
  <si>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</si>
  <si>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</si>
  <si>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</si>
  <si>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</si>
  <si>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</si>
  <si>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</si>
  <si>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</si>
  <si>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</si>
  <si>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</si>
  <si>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</si>
  <si>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</si>
  <si>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</si>
  <si>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</si>
  <si>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</si>
  <si>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</si>
  <si>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</si>
  <si>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</si>
  <si>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</si>
  <si>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</si>
  <si>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</si>
  <si>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</si>
  <si>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</si>
  <si>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</si>
  <si>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</si>
  <si>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</si>
  <si>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</si>
  <si>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</si>
  <si>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</si>
  <si>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</si>
  <si>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</si>
  <si>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</si>
  <si>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</si>
  <si>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</si>
  <si>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</si>
  <si>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</si>
  <si>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</si>
  <si>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</si>
  <si>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</si>
  <si>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</si>
  <si>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</si>
  <si>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</si>
  <si>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</si>
  <si>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</si>
  <si>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</si>
  <si>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</si>
  <si>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</si>
  <si>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</si>
  <si>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</si>
  <si>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</si>
  <si>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</si>
  <si>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</si>
  <si>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</si>
  <si>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</si>
  <si>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</si>
  <si>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</si>
  <si>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</si>
  <si>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</si>
  <si>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</si>
  <si>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</si>
  <si>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</si>
  <si>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</si>
  <si>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</si>
  <si>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</si>
  <si>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</si>
  <si>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</si>
  <si>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</si>
  <si>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</si>
  <si>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</si>
  <si>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</si>
  <si>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</si>
  <si>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</si>
  <si>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</si>
  <si>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</si>
  <si>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</si>
  <si>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</si>
  <si>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</si>
  <si>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</si>
  <si>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</si>
  <si>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</si>
  <si>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</si>
  <si>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</si>
  <si>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</si>
  <si>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</si>
  <si>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</si>
  <si>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</si>
  <si>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</si>
  <si>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</si>
  <si>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</si>
  <si>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</si>
  <si>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</si>
  <si>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</si>
  <si>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</si>
  <si>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</si>
  <si>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</si>
  <si>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</si>
  <si>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</si>
  <si>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</si>
  <si>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</si>
  <si>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</si>
  <si>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</si>
  <si>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</si>
  <si>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</si>
  <si>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</si>
  <si>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</si>
  <si>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</si>
  <si>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</si>
  <si>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</si>
  <si>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</si>
  <si>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</si>
  <si>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</si>
  <si>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</si>
  <si>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</si>
  <si>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</si>
  <si>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</si>
  <si>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</si>
  <si>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</si>
  <si>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</si>
  <si>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</si>
  <si>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</si>
  <si>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</si>
  <si>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</si>
  <si>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</si>
  <si>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</si>
  <si>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</si>
  <si>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</si>
  <si>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</si>
  <si>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</si>
  <si>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</si>
  <si>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</si>
  <si>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</si>
  <si>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</si>
  <si>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</si>
  <si>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</si>
  <si>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</si>
  <si>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</si>
  <si>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</si>
  <si>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</si>
  <si>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</si>
  <si>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</si>
  <si>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</si>
  <si>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</si>
  <si>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</si>
  <si>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</si>
  <si>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</si>
  <si>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</si>
  <si>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</si>
  <si>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</si>
  <si>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</si>
  <si>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</si>
  <si>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</si>
  <si>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</si>
  <si>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</si>
  <si>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</si>
  <si>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</si>
  <si>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</si>
  <si>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</si>
  <si>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</si>
  <si>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</si>
  <si>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</si>
  <si>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</si>
  <si>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</si>
  <si>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</si>
  <si>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</si>
  <si>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</si>
  <si>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</si>
  <si>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</si>
  <si>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</si>
  <si>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</si>
  <si>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</si>
  <si>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</si>
  <si>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</si>
  <si>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</si>
  <si>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</si>
  <si>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</si>
  <si>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</si>
  <si>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</si>
  <si>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</si>
  <si>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</si>
  <si>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</si>
  <si>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</si>
  <si>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</si>
  <si>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</si>
  <si>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</si>
  <si>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</si>
  <si>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</si>
  <si>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</si>
  <si>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</si>
  <si>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</si>
  <si>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</si>
  <si>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</si>
  <si>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</si>
  <si>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</si>
  <si>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</si>
  <si>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</si>
  <si>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</si>
  <si>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</si>
  <si>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</si>
  <si>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</si>
  <si>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</si>
  <si>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</si>
  <si>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</si>
  <si>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</si>
  <si>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</si>
  <si>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</si>
  <si>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</si>
  <si>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</si>
  <si>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</si>
  <si>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</si>
  <si>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</si>
  <si>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</si>
  <si>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</si>
  <si>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</si>
  <si>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</si>
  <si>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</si>
  <si>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</si>
  <si>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</si>
  <si>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</si>
  <si>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</si>
  <si>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</si>
  <si>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</si>
  <si>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</si>
  <si>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</si>
  <si>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</si>
  <si>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</si>
  <si>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</si>
  <si>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</si>
  <si>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</si>
  <si>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</si>
  <si>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</si>
  <si>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</si>
  <si>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</si>
  <si>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</si>
  <si>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</si>
  <si>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</si>
  <si>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</si>
  <si>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</si>
  <si>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</si>
  <si>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</si>
  <si>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</si>
  <si>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</si>
  <si>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</si>
  <si>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</si>
  <si>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</si>
  <si>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</si>
  <si>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</si>
  <si>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</si>
  <si>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</si>
  <si>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</si>
  <si>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</si>
  <si>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</si>
  <si>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</si>
  <si>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</si>
  <si>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</si>
  <si>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</si>
  <si>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</si>
  <si>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</si>
  <si>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</si>
  <si>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</si>
  <si>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</si>
  <si>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</si>
  <si>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</si>
  <si>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</si>
  <si>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</si>
  <si>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</si>
  <si>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</si>
  <si>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</si>
  <si>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</si>
  <si>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</si>
  <si>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</si>
  <si>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</si>
  <si>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</si>
  <si>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</si>
  <si>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</si>
  <si>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</si>
  <si>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</si>
  <si>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</si>
  <si>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</si>
  <si>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</si>
  <si>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</si>
  <si>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</si>
  <si>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</si>
  <si>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</si>
  <si>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</si>
  <si>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</si>
  <si>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</si>
  <si>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</si>
  <si>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</si>
  <si>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</si>
  <si>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</si>
  <si>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</si>
  <si>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</si>
  <si>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</si>
  <si>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</si>
  <si>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</si>
  <si>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</si>
  <si>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</si>
  <si>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</si>
  <si>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</si>
  <si>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</si>
  <si>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</si>
  <si>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</si>
  <si>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</si>
  <si>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</si>
  <si>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</si>
  <si>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</si>
  <si>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</si>
  <si>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</si>
  <si>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</si>
  <si>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</si>
  <si>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</si>
  <si>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</si>
  <si>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</si>
  <si>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</si>
  <si>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</si>
  <si>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</si>
  <si>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</si>
  <si>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</si>
  <si>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</si>
  <si>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</si>
  <si>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</si>
  <si>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</si>
  <si>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</si>
  <si>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</si>
  <si>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</si>
  <si>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</si>
  <si>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</si>
  <si>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</si>
  <si>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</si>
  <si>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</si>
  <si>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</si>
  <si>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</si>
  <si>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</si>
  <si>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</si>
  <si>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</si>
  <si>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</si>
  <si>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</si>
  <si>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</si>
  <si>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</si>
  <si>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</si>
  <si>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</si>
  <si>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</si>
  <si>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</si>
  <si>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</si>
  <si>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</si>
  <si>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</si>
  <si>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</si>
  <si>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</si>
  <si>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</si>
  <si>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</si>
  <si>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</si>
  <si>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</si>
  <si>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</si>
  <si>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</si>
  <si>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</si>
  <si>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</si>
  <si>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</si>
  <si>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</si>
  <si>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</si>
  <si>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</si>
  <si>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</si>
  <si>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</si>
  <si>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</si>
  <si>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</si>
  <si>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</si>
  <si>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</si>
  <si>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</si>
  <si>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</si>
  <si>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</si>
  <si>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</si>
  <si>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</si>
  <si>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</si>
  <si>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</si>
  <si>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</si>
  <si>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</si>
  <si>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</si>
  <si>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</si>
  <si>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</si>
  <si>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</si>
  <si>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</si>
  <si>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</si>
  <si>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</si>
  <si>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</si>
  <si>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</si>
  <si>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</si>
  <si>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</si>
  <si>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</si>
  <si>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</si>
  <si>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</si>
  <si>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</si>
  <si>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</si>
  <si>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</si>
  <si>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</si>
  <si>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</si>
  <si>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</si>
  <si>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</si>
  <si>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</si>
  <si>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</si>
  <si>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</si>
  <si>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</si>
  <si>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</si>
  <si>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</si>
  <si>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</si>
  <si>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</si>
  <si>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</si>
  <si>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</si>
  <si>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</si>
  <si>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</si>
  <si>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</si>
  <si>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</si>
  <si>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</si>
  <si>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</si>
  <si>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</si>
  <si>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</si>
  <si>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</si>
  <si>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</si>
  <si>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</si>
  <si>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</si>
  <si>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</si>
  <si>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</si>
  <si>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</si>
  <si>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</si>
  <si>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</si>
  <si>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</si>
  <si>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</si>
  <si>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</si>
  <si>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</si>
  <si>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</si>
  <si>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</si>
  <si>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</si>
  <si>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</si>
  <si>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</si>
  <si>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</si>
  <si>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</si>
  <si>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</si>
  <si>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</si>
  <si>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</si>
  <si>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</si>
  <si>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</si>
  <si>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</si>
  <si>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</si>
  <si>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</si>
  <si>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</si>
  <si>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</si>
  <si>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</si>
  <si>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</si>
  <si>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</si>
  <si>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</si>
  <si>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</si>
  <si>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</si>
  <si>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</si>
  <si>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</si>
  <si>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</si>
  <si>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</si>
  <si>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</si>
  <si>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</si>
  <si>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</si>
  <si>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</si>
  <si>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</si>
  <si>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</si>
  <si>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</si>
  <si>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</si>
  <si>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</si>
  <si>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</si>
  <si>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</si>
  <si>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</si>
  <si>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</si>
  <si>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</si>
  <si>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</si>
  <si>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</si>
  <si>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</si>
  <si>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</si>
  <si>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</si>
  <si>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</si>
  <si>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</si>
  <si>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</si>
  <si>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</si>
  <si>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</si>
  <si>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</si>
  <si>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</si>
  <si>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</si>
  <si>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</si>
  <si>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</si>
  <si>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</si>
  <si>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</si>
  <si>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</si>
  <si>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</si>
  <si>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</si>
  <si>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</si>
  <si>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</si>
  <si>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</si>
  <si>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</si>
  <si>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</si>
  <si>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</si>
  <si>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</si>
  <si>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</si>
  <si>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</si>
  <si>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</si>
  <si>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</si>
  <si>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</si>
  <si>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</si>
  <si>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</si>
  <si>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</si>
  <si>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</si>
  <si>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</si>
  <si>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</si>
  <si>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</si>
  <si>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</si>
  <si>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</si>
  <si>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</si>
  <si>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</si>
  <si>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</si>
  <si>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</si>
  <si>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</si>
  <si>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</si>
  <si>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</si>
  <si>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</si>
  <si>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</si>
  <si>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</si>
  <si>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</si>
  <si>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</si>
  <si>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</si>
  <si>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</si>
  <si>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</si>
  <si>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</si>
  <si>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</si>
  <si>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</si>
  <si>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</si>
  <si>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</si>
  <si>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</si>
  <si>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</si>
  <si>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</si>
  <si>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</si>
  <si>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</si>
  <si>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</si>
  <si>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</si>
  <si>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</si>
  <si>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</si>
  <si>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</si>
  <si>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</si>
  <si>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</si>
  <si>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</si>
  <si>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</si>
  <si>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</si>
  <si>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</si>
  <si>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</si>
  <si>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</si>
  <si>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</si>
  <si>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</si>
  <si>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</si>
  <si>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</si>
  <si>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</si>
  <si>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</si>
  <si>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</si>
  <si>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</si>
  <si>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</si>
  <si>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</si>
  <si>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</si>
  <si>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</si>
  <si>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</si>
  <si>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</si>
  <si>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</si>
  <si>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</si>
  <si>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</si>
  <si>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</si>
  <si>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</si>
  <si>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</si>
  <si>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</si>
  <si>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</si>
  <si>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</si>
  <si>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</si>
  <si>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</si>
  <si>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</si>
  <si>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</si>
  <si>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</si>
  <si>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</si>
  <si>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</si>
  <si>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</si>
  <si>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</si>
  <si>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</si>
  <si>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</si>
  <si>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</si>
  <si>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</si>
  <si>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</si>
  <si>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</si>
  <si>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</si>
  <si>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</si>
  <si>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</si>
  <si>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</si>
  <si>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</si>
  <si>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</si>
  <si>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</si>
  <si>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</si>
  <si>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</si>
  <si>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</si>
  <si>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</si>
  <si>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</si>
  <si>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</si>
  <si>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</si>
  <si>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</si>
  <si>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</si>
  <si>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</si>
  <si>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</si>
  <si>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</si>
  <si>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</si>
  <si>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</si>
  <si>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</si>
  <si>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</si>
  <si>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</si>
  <si>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</si>
  <si>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</si>
  <si>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</si>
  <si>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</si>
  <si>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</si>
  <si>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</si>
  <si>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</si>
  <si>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</si>
  <si>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</si>
  <si>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</si>
  <si>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</si>
  <si>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</si>
  <si>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</si>
  <si>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</si>
  <si>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</si>
  <si>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</si>
  <si>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</si>
  <si>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</si>
  <si>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</si>
  <si>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</si>
  <si>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</si>
  <si>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</si>
  <si>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</si>
  <si>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</si>
  <si>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</si>
  <si>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</si>
  <si>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</si>
  <si>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</si>
  <si>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</si>
  <si>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</si>
  <si>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</si>
  <si>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</si>
  <si>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</si>
  <si>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</si>
  <si>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</si>
  <si>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</si>
  <si>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</si>
  <si>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</si>
  <si>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</si>
  <si>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</si>
  <si>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</si>
  <si>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</si>
  <si>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</si>
  <si>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</si>
  <si>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</si>
  <si>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</si>
  <si>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</si>
  <si>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</si>
  <si>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</si>
  <si>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</si>
  <si>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</si>
  <si>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</si>
  <si>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</si>
  <si>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</si>
  <si>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</si>
  <si>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</si>
  <si>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</si>
  <si>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</si>
  <si>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</si>
  <si>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</si>
  <si>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</si>
  <si>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</si>
  <si>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</si>
  <si>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</si>
  <si>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</si>
  <si>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</si>
  <si>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</si>
  <si>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</si>
  <si>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</si>
  <si>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</si>
  <si>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</si>
  <si>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</si>
  <si>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</si>
  <si>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</si>
  <si>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</si>
  <si>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</si>
  <si>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</si>
  <si>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</si>
  <si>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</si>
  <si>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</si>
  <si>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</si>
  <si>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</si>
  <si>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</si>
  <si>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</si>
  <si>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</si>
  <si>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</si>
  <si>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</si>
  <si>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</si>
  <si>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</si>
  <si>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</si>
  <si>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</si>
  <si>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</si>
  <si>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</si>
  <si>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</si>
  <si>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</si>
  <si>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</si>
  <si>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</si>
  <si>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</si>
  <si>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</si>
  <si>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</si>
  <si>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</si>
  <si>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</si>
  <si>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</si>
  <si>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</si>
  <si>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</si>
  <si>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</si>
  <si>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</si>
  <si>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</si>
  <si>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</si>
  <si>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</si>
  <si>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</si>
  <si>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</si>
  <si>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</si>
  <si>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</si>
  <si>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</si>
  <si>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</si>
  <si>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</si>
  <si>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</si>
  <si>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</si>
  <si>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</si>
  <si>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</si>
  <si>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</si>
  <si>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</si>
  <si>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</si>
  <si>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</si>
  <si>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</si>
  <si>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</si>
  <si>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</si>
  <si>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</si>
  <si>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</si>
  <si>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</si>
  <si>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</si>
  <si>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</si>
  <si>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</si>
  <si>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</si>
  <si>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</si>
  <si>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</si>
  <si>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</si>
  <si>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</si>
  <si>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</si>
  <si>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</si>
  <si>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</si>
  <si>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</si>
  <si>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</si>
  <si>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</si>
  <si>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</si>
  <si>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</si>
  <si>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</si>
  <si>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</si>
  <si>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</si>
  <si>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</si>
  <si>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</si>
  <si>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</si>
  <si>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</si>
  <si>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</si>
  <si>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</si>
  <si>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</si>
  <si>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</si>
  <si>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</si>
  <si>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</si>
  <si>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</si>
  <si>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</si>
  <si>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</si>
  <si>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</si>
  <si>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</si>
  <si>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</si>
  <si>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</si>
  <si>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</si>
  <si>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</si>
  <si>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</si>
  <si>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</si>
  <si>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</si>
  <si>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</si>
  <si>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</si>
  <si>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</si>
  <si>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</si>
  <si>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</si>
  <si>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</si>
  <si>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</si>
  <si>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</si>
  <si>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</si>
  <si>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</si>
  <si>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</si>
  <si>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</si>
  <si>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</si>
  <si>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</si>
  <si>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</si>
  <si>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</si>
  <si>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</si>
  <si>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</si>
  <si>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</si>
  <si>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</si>
  <si>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</si>
  <si>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</si>
  <si>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</si>
  <si>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</si>
  <si>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</si>
  <si>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</si>
  <si>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</si>
  <si>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</si>
  <si>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</si>
  <si>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</si>
  <si>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</si>
  <si>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</si>
  <si>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</si>
  <si>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</si>
  <si>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</si>
  <si>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</si>
  <si>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</si>
  <si>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</si>
  <si>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</si>
  <si>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</si>
  <si>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</si>
  <si>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</si>
  <si>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</si>
  <si>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</si>
  <si>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</si>
  <si>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</si>
  <si>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</si>
  <si>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</si>
  <si>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</si>
  <si>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</si>
  <si>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</si>
  <si>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</si>
  <si>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</si>
  <si>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</si>
  <si>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</si>
  <si>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</si>
  <si>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</si>
  <si>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</si>
  <si>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</si>
  <si>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</si>
  <si>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</si>
  <si>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</si>
  <si>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</si>
  <si>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</si>
  <si>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</si>
  <si>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</si>
  <si>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</si>
  <si>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</si>
  <si>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</si>
  <si>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</si>
  <si>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</si>
  <si>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</si>
  <si>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</si>
  <si>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</si>
  <si>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</si>
  <si>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</si>
  <si>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</si>
  <si>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</si>
  <si>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</si>
  <si>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</si>
  <si>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</si>
  <si>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</si>
  <si>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</si>
  <si>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</si>
  <si>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</si>
  <si>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</si>
  <si>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</si>
  <si>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</si>
  <si>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</si>
  <si>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</si>
  <si>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</si>
  <si>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</si>
  <si>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</si>
  <si>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</si>
  <si>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</si>
  <si>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</si>
  <si>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</si>
  <si>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</si>
  <si>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</si>
  <si>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</si>
  <si>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</si>
  <si>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</si>
  <si>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</si>
  <si>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</si>
  <si>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</si>
  <si>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</si>
  <si>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</si>
  <si>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</si>
  <si>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</si>
  <si>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</si>
  <si>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</si>
  <si>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</si>
  <si>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</si>
  <si>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</si>
  <si>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</si>
  <si>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</si>
  <si>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</si>
  <si>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</si>
  <si>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</si>
  <si>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</si>
  <si>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</si>
  <si>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</si>
  <si>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</si>
  <si>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</si>
  <si>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</si>
  <si>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</si>
  <si>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</si>
  <si>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</si>
  <si>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</si>
  <si>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</si>
  <si>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</si>
  <si>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</si>
  <si>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</si>
  <si>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</si>
  <si>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</si>
  <si>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</si>
  <si>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</si>
  <si>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</si>
  <si>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</si>
  <si>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</si>
  <si>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</si>
  <si>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</si>
  <si>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</si>
  <si>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</si>
  <si>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</si>
  <si>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</si>
  <si>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</si>
  <si>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</si>
  <si>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</si>
  <si>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</si>
  <si>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</si>
  <si>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</si>
  <si>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</si>
  <si>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</si>
  <si>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</si>
  <si>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</si>
  <si>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</si>
  <si>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</si>
  <si>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</si>
  <si>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</si>
  <si>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</si>
  <si>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</si>
  <si>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</si>
  <si>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</si>
  <si>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</si>
  <si>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</si>
  <si>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</si>
  <si>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</si>
  <si>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</si>
  <si>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</si>
  <si>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</si>
  <si>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</si>
  <si>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</si>
  <si>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</si>
  <si>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</si>
  <si>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</si>
  <si>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</si>
  <si>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</si>
  <si>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</si>
  <si>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</si>
  <si>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</si>
  <si>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</si>
  <si>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</si>
  <si>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</si>
  <si>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</si>
  <si>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</si>
  <si>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</si>
  <si>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</si>
  <si>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</si>
  <si>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</si>
  <si>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</si>
  <si>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</si>
  <si>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</si>
  <si>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</si>
  <si>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</si>
  <si>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</si>
  <si>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</si>
  <si>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</si>
  <si>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</si>
  <si>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</si>
  <si>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</si>
  <si>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</si>
  <si>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</si>
  <si>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</si>
  <si>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</si>
  <si>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</si>
  <si>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</si>
  <si>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</si>
  <si>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</si>
  <si>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</si>
  <si>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</si>
  <si>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</si>
  <si>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</si>
  <si>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</si>
  <si>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</si>
  <si>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</si>
  <si>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</si>
  <si>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</si>
  <si>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</si>
  <si>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</si>
  <si>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</si>
  <si>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</si>
  <si>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</si>
  <si>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</si>
  <si>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</si>
  <si>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</si>
  <si>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</si>
  <si>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</si>
  <si>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</si>
  <si>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</si>
  <si>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</si>
  <si>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</si>
  <si>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</si>
  <si>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</si>
  <si>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</si>
  <si>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</si>
  <si>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</si>
  <si>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</si>
  <si>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</si>
  <si>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</si>
  <si>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</si>
  <si>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</si>
  <si>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</si>
  <si>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</si>
  <si>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</si>
  <si>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</si>
  <si>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</si>
  <si>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</si>
  <si>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</si>
  <si>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</si>
  <si>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</si>
  <si>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</si>
  <si>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</si>
  <si>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</si>
  <si>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</si>
  <si>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</si>
  <si>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</si>
  <si>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</si>
  <si>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</si>
  <si>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</si>
  <si>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</si>
  <si>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</si>
  <si>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</si>
  <si>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</si>
  <si>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</si>
  <si>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</si>
  <si>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</si>
  <si>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</si>
  <si>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</si>
  <si>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</si>
  <si>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</si>
  <si>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</si>
  <si>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</si>
  <si>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</si>
  <si>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</si>
  <si>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</si>
  <si>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</si>
  <si>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</si>
  <si>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</si>
  <si>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</si>
  <si>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</si>
  <si>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</si>
  <si>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</si>
  <si>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</si>
  <si>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</si>
  <si>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</si>
  <si>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</si>
  <si>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</si>
  <si>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</si>
  <si>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</si>
  <si>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</si>
  <si>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</si>
  <si>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</si>
  <si>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</si>
  <si>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</si>
  <si>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</si>
  <si>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</si>
  <si>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</si>
  <si>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</si>
  <si>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</si>
  <si>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</si>
  <si>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</si>
  <si>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</si>
  <si>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</si>
  <si>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</si>
  <si>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</si>
  <si>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</si>
  <si>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</si>
  <si>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</si>
  <si>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</si>
  <si>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</si>
  <si>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</si>
  <si>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</si>
  <si>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</si>
  <si>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</si>
  <si>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</si>
  <si>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</si>
  <si>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</si>
  <si>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</si>
  <si>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</si>
  <si>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</si>
  <si>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</si>
  <si>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</si>
  <si>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</si>
  <si>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</si>
  <si>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</si>
  <si>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</si>
  <si>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</si>
  <si>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</si>
  <si>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</si>
  <si>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</si>
  <si>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</si>
  <si>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</si>
  <si>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</si>
  <si>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</si>
  <si>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</si>
  <si>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</si>
  <si>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</si>
  <si>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</si>
  <si>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</si>
  <si>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</si>
  <si>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</si>
  <si>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</si>
  <si>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</si>
  <si>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</si>
  <si>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</si>
  <si>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</si>
  <si>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</si>
  <si>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</si>
  <si>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</si>
  <si>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</si>
  <si>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</si>
  <si>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</si>
  <si>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</si>
  <si>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</si>
  <si>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</si>
  <si>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</si>
  <si>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</si>
  <si>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</si>
  <si>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</si>
  <si>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</si>
  <si>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</si>
  <si>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</si>
  <si>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</si>
  <si>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</si>
  <si>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</si>
  <si>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</si>
  <si>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</si>
  <si>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</si>
  <si>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</si>
  <si>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</si>
  <si>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</si>
  <si>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</si>
  <si>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</si>
  <si>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</si>
  <si>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</si>
  <si>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</si>
  <si>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</si>
  <si>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</si>
  <si>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</si>
  <si>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</si>
  <si>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</si>
  <si>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</si>
  <si>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</si>
  <si>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</si>
  <si>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</si>
  <si>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</si>
  <si>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</si>
  <si>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</si>
  <si>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</si>
  <si>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</si>
  <si>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</si>
  <si>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</si>
  <si>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</si>
  <si>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</si>
  <si>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</si>
  <si>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</si>
  <si>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</si>
  <si>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</si>
  <si>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</si>
  <si>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</si>
  <si>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</si>
  <si>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</si>
  <si>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</si>
  <si>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</si>
  <si>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</si>
  <si>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</si>
  <si>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</si>
  <si>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</si>
  <si>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</si>
  <si>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</si>
  <si>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</si>
  <si>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</si>
  <si>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</si>
  <si>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</si>
  <si>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</si>
  <si>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</si>
  <si>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</si>
  <si>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</si>
  <si>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</si>
  <si>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</si>
  <si>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</si>
  <si>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</si>
  <si>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</si>
  <si>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</si>
  <si>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</si>
  <si>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</si>
  <si>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</si>
  <si>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</si>
  <si>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</si>
  <si>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</si>
  <si>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</si>
  <si>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</si>
  <si>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</si>
  <si>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</si>
  <si>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</si>
  <si>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</si>
  <si>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</si>
  <si>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</si>
  <si>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</si>
  <si>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</si>
  <si>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</si>
  <si>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</si>
  <si>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</si>
  <si>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</si>
  <si>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</si>
  <si>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</si>
  <si>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</si>
  <si>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</si>
  <si>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</si>
  <si>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</si>
  <si>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</si>
  <si>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</si>
  <si>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</si>
  <si>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</si>
  <si>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</si>
  <si>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</si>
  <si>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</si>
  <si>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</si>
  <si>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</si>
  <si>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</si>
  <si>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</si>
  <si>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</si>
  <si>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</si>
  <si>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</si>
  <si>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</si>
  <si>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</si>
  <si>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</si>
  <si>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</si>
  <si>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</si>
  <si>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</si>
  <si>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</si>
  <si>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</si>
  <si>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</si>
  <si>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</si>
  <si>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</si>
  <si>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</si>
  <si>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</si>
  <si>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</si>
  <si>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</si>
  <si>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</si>
  <si>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</si>
  <si>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</si>
  <si>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</si>
  <si>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</si>
  <si>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</si>
  <si>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</si>
  <si>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</si>
  <si>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</si>
  <si>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</si>
  <si>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</si>
  <si>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</si>
  <si>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</si>
  <si>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</si>
  <si>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</si>
  <si>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</si>
  <si>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</si>
  <si>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</si>
  <si>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</si>
  <si>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</si>
  <si>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</si>
  <si>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</si>
  <si>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</si>
  <si>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</si>
  <si>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</si>
  <si>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</si>
  <si>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</si>
  <si>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</si>
  <si>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</si>
  <si>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</si>
  <si>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</si>
  <si>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</si>
  <si>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</si>
  <si>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</si>
  <si>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</si>
  <si>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</si>
  <si>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</si>
  <si>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</si>
  <si>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</si>
  <si>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</si>
  <si>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</si>
  <si>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</si>
  <si>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</si>
  <si>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</si>
  <si>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</si>
  <si>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</si>
  <si>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</si>
  <si>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</si>
  <si>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</si>
  <si>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</si>
  <si>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</si>
  <si>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</si>
  <si>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</si>
  <si>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</si>
  <si>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</si>
  <si>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</si>
  <si>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</si>
  <si>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</si>
  <si>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</si>
  <si>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</si>
  <si>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</si>
  <si>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</si>
  <si>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</si>
  <si>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</si>
  <si>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</si>
  <si>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</si>
  <si>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</si>
  <si>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</si>
  <si>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</si>
  <si>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</si>
  <si>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</si>
  <si>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</si>
  <si>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</si>
  <si>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</si>
  <si>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</si>
  <si>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</si>
  <si>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</si>
  <si>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</si>
  <si>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</si>
  <si>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</si>
  <si>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</si>
  <si>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</si>
  <si>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</si>
  <si>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</si>
  <si>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</si>
  <si>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</si>
  <si>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</si>
  <si>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</si>
  <si>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</si>
  <si>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</si>
  <si>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</si>
  <si>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</si>
  <si>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</si>
  <si>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</si>
  <si>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</si>
  <si>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</si>
  <si>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</si>
  <si>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</si>
  <si>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</si>
  <si>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</si>
  <si>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</si>
  <si>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</si>
  <si>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</si>
  <si>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</si>
  <si>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</si>
  <si>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</si>
  <si>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</si>
  <si>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</si>
  <si>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</si>
  <si>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</si>
  <si>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</si>
  <si>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</si>
  <si>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</si>
  <si>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</si>
  <si>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</si>
  <si>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</si>
  <si>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</si>
  <si>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</si>
  <si>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</si>
  <si>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</si>
  <si>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</si>
  <si>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</si>
  <si>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</si>
  <si>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</si>
  <si>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</si>
  <si>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</si>
  <si>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</si>
  <si>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</si>
  <si>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</si>
  <si>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</si>
  <si>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</si>
  <si>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</si>
  <si>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</si>
  <si>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</si>
  <si>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</si>
  <si>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</si>
  <si>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</si>
  <si>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</si>
  <si>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</si>
  <si>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</si>
  <si>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</si>
  <si>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</si>
  <si>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</si>
  <si>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</si>
  <si>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</si>
  <si>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</si>
  <si>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</si>
  <si>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</si>
  <si>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</si>
  <si>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</si>
  <si>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</si>
  <si>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</si>
  <si>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</si>
  <si>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</si>
  <si>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</si>
  <si>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</si>
  <si>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</si>
  <si>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</si>
  <si>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</si>
  <si>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</si>
  <si>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</si>
  <si>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</si>
  <si>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</si>
  <si>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</si>
  <si>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</si>
  <si>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</si>
  <si>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</si>
  <si>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</si>
  <si>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</si>
  <si>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</si>
  <si>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</si>
  <si>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</si>
  <si>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</si>
  <si>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</si>
  <si>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</si>
  <si>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</si>
  <si>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</si>
  <si>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</si>
  <si>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</si>
  <si>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</si>
  <si>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</si>
  <si>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</si>
  <si>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</si>
  <si>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</si>
  <si>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</si>
  <si>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</si>
  <si>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</si>
  <si>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</si>
  <si>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</si>
  <si>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</si>
  <si>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</si>
  <si>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</si>
  <si>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</si>
  <si>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</si>
  <si>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</si>
  <si>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</si>
  <si>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</si>
  <si>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</si>
  <si>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</si>
  <si>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</si>
  <si>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</si>
  <si>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</si>
  <si>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</si>
  <si>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</si>
  <si>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</si>
  <si>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</si>
  <si>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</si>
  <si>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</si>
  <si>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</si>
  <si>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</si>
  <si>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</si>
  <si>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</si>
  <si>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</si>
  <si>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</si>
  <si>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</si>
  <si>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</si>
  <si>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</si>
  <si>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</si>
  <si>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</si>
  <si>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</si>
  <si>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</si>
  <si>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</si>
  <si>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</si>
  <si>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</si>
  <si>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</si>
  <si>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</si>
  <si>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</si>
  <si>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</si>
  <si>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</si>
  <si>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</si>
  <si>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</si>
  <si>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</si>
  <si>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</si>
  <si>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</si>
  <si>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</si>
  <si>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</si>
  <si>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</si>
  <si>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</si>
  <si>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</si>
  <si>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</si>
  <si>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</si>
  <si>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</si>
  <si>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</si>
  <si>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</si>
  <si>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</si>
  <si>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</si>
  <si>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</si>
  <si>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</si>
  <si>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</si>
  <si>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</si>
  <si>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</si>
  <si>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</si>
  <si>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</si>
  <si>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</si>
  <si>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</si>
  <si>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</si>
  <si>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</si>
  <si>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</si>
  <si>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</si>
  <si>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</si>
  <si>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</si>
  <si>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</si>
  <si>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</si>
  <si>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</si>
  <si>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</si>
  <si>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</si>
  <si>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</si>
  <si>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</si>
  <si>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</si>
  <si>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</si>
  <si>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</si>
  <si>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</si>
  <si>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</si>
  <si>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</si>
  <si>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</si>
  <si>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</si>
  <si>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</si>
  <si>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</si>
  <si>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</si>
  <si>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</si>
  <si>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</si>
  <si>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</si>
  <si>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</si>
  <si>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</si>
  <si>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</si>
  <si>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</si>
  <si>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</si>
  <si>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</si>
  <si>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</si>
  <si>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</si>
  <si>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</si>
  <si>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</si>
  <si>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</si>
  <si>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</si>
  <si>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</si>
  <si>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</si>
  <si>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</si>
  <si>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</si>
  <si>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</si>
  <si>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</si>
  <si>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</si>
  <si>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</si>
  <si>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</si>
  <si>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</si>
  <si>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</si>
  <si>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</si>
  <si>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</si>
  <si>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</si>
  <si>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</si>
  <si>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</si>
  <si>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</si>
  <si>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</si>
  <si>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</si>
  <si>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</si>
  <si>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</si>
  <si>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</si>
  <si>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</si>
  <si>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</si>
  <si>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</si>
  <si>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</si>
  <si>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</si>
  <si>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</si>
  <si>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</si>
  <si>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</si>
  <si>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</si>
  <si>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</si>
  <si>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</si>
  <si>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</si>
  <si>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</si>
  <si>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</si>
  <si>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</si>
  <si>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</si>
  <si>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</si>
  <si>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</si>
  <si>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</si>
  <si>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</si>
  <si>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</si>
  <si>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</si>
  <si>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</si>
  <si>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</si>
  <si>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</si>
  <si>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</si>
  <si>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</si>
  <si>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</si>
  <si>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</si>
  <si>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</si>
  <si>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</si>
  <si>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</si>
  <si>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</si>
  <si>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</si>
  <si>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</si>
  <si>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</si>
  <si>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</si>
  <si>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</si>
  <si>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</si>
  <si>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</si>
  <si>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</si>
  <si>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</si>
  <si>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</si>
  <si>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</si>
  <si>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</si>
  <si>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</si>
  <si>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</si>
  <si>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</si>
  <si>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</si>
  <si>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</si>
  <si>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</si>
  <si>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</si>
  <si>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</si>
  <si>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</si>
  <si>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</si>
  <si>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</si>
  <si>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</si>
  <si>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</si>
  <si>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</si>
  <si>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</si>
  <si>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</si>
  <si>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</si>
  <si>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</si>
  <si>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</si>
  <si>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</si>
  <si>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</si>
  <si>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</si>
  <si>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</si>
  <si>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</si>
  <si>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</si>
  <si>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</si>
  <si>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</si>
  <si>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</si>
  <si>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</si>
  <si>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</si>
  <si>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</si>
  <si>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</si>
  <si>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</si>
  <si>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</si>
  <si>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</si>
  <si>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</si>
  <si>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</si>
  <si>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</si>
  <si>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</si>
  <si>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</si>
  <si>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</si>
  <si>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</si>
  <si>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</si>
  <si>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</si>
  <si>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</si>
  <si>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</si>
  <si>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</si>
  <si>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</si>
  <si>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</si>
  <si>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</si>
  <si>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</si>
  <si>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</si>
  <si>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</si>
  <si>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</si>
  <si>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</si>
  <si>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</si>
  <si>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</si>
  <si>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</si>
  <si>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</si>
  <si>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</si>
  <si>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</si>
  <si>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</si>
  <si>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</si>
  <si>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</si>
  <si>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</si>
  <si>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</si>
  <si>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</si>
  <si>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</si>
  <si>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</si>
  <si>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</si>
  <si>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</si>
  <si>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</si>
  <si>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</si>
  <si>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</si>
  <si>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</si>
  <si>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</si>
  <si>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</si>
  <si>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</si>
  <si>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</si>
  <si>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</si>
  <si>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</si>
  <si>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</si>
  <si>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</si>
  <si>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</si>
  <si>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</si>
  <si>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</si>
  <si>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</si>
  <si>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</si>
  <si>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</si>
  <si>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</si>
  <si>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</si>
  <si>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</si>
  <si>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</si>
  <si>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</si>
  <si>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</si>
  <si>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</si>
  <si>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</si>
  <si>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</si>
  <si>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</si>
  <si>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</si>
  <si>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</si>
  <si>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</si>
  <si>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</si>
  <si>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</si>
  <si>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</si>
  <si>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</si>
  <si>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</si>
  <si>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</si>
  <si>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</si>
  <si>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</si>
  <si>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</si>
  <si>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</si>
  <si>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</si>
  <si>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</si>
  <si>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</si>
  <si>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</si>
  <si>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</si>
  <si>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</si>
  <si>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</si>
  <si>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</si>
  <si>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</si>
  <si>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</si>
  <si>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</si>
  <si>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</si>
  <si>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</si>
  <si>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</si>
  <si>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</si>
  <si>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</si>
  <si>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</si>
  <si>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</si>
  <si>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</si>
  <si>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</si>
  <si>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</si>
  <si>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</si>
  <si>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</si>
  <si>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</si>
  <si>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</si>
  <si>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</si>
  <si>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</si>
  <si>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</si>
  <si>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</si>
  <si>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</si>
  <si>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</si>
  <si>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</si>
  <si>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</si>
  <si>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</si>
  <si>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</si>
  <si>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</si>
  <si>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</si>
  <si>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</si>
  <si>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</si>
  <si>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</si>
  <si>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</si>
  <si>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</si>
  <si>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</si>
  <si>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</si>
  <si>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</si>
  <si>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</si>
  <si>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</si>
  <si>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</si>
  <si>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</si>
  <si>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</si>
  <si>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</si>
  <si>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</si>
  <si>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</si>
  <si>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</si>
  <si>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</si>
  <si>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</si>
  <si>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</si>
  <si>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</si>
  <si>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</si>
  <si>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</si>
  <si>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</si>
  <si>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</si>
  <si>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</si>
  <si>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</si>
  <si>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</si>
  <si>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</si>
  <si>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</si>
  <si>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</si>
  <si>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</si>
  <si>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</si>
  <si>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</si>
  <si>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</si>
  <si>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</si>
  <si>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</si>
  <si>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</si>
  <si>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</si>
  <si>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</si>
  <si>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</si>
  <si>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</si>
  <si>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</si>
  <si>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</si>
  <si>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</si>
  <si>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</si>
  <si>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</si>
  <si>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</si>
  <si>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</si>
  <si>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</si>
  <si>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</si>
  <si>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</si>
  <si>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</si>
  <si>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</si>
  <si>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</si>
  <si>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</si>
  <si>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</si>
  <si>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</si>
  <si>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</si>
  <si>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</si>
  <si>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</si>
  <si>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</si>
  <si>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</si>
  <si>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</si>
  <si>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</si>
  <si>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</si>
  <si>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</si>
  <si>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</si>
  <si>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</si>
  <si>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</si>
  <si>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</si>
  <si>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</si>
  <si>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</si>
  <si>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</si>
  <si>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</si>
  <si>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</si>
  <si>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</si>
  <si>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</si>
  <si>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</si>
  <si>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</si>
  <si>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</si>
  <si>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</si>
  <si>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</si>
  <si>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</si>
  <si>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</si>
  <si>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</si>
  <si>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</si>
  <si>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</si>
  <si>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</si>
  <si>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</si>
  <si>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</si>
  <si>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</si>
  <si>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</si>
  <si>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</si>
  <si>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</si>
  <si>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</si>
  <si>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</si>
  <si>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</si>
  <si>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</si>
  <si>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</si>
  <si>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</si>
  <si>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</si>
  <si>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</si>
  <si>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</si>
  <si>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</si>
  <si>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</si>
  <si>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</si>
  <si>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</si>
  <si>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</si>
  <si>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</si>
  <si>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</si>
  <si>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</si>
  <si>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</si>
  <si>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</si>
  <si>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</si>
  <si>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</si>
  <si>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</si>
  <si>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</si>
  <si>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</si>
  <si>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</si>
  <si>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</si>
  <si>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</si>
  <si>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</si>
  <si>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</si>
  <si>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</si>
  <si>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</si>
  <si>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</si>
  <si>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</si>
  <si>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</si>
  <si>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</si>
  <si>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</si>
  <si>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</si>
  <si>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</si>
  <si>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</si>
  <si>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</si>
  <si>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</si>
  <si>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</si>
  <si>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</si>
  <si>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</si>
  <si>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</si>
  <si>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</si>
  <si>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</si>
  <si>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</si>
  <si>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</si>
  <si>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</si>
  <si>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</si>
  <si>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</si>
  <si>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</si>
  <si>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</si>
  <si>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</si>
  <si>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</si>
  <si>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</si>
  <si>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</si>
  <si>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</si>
  <si>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</si>
  <si>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</si>
  <si>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</si>
  <si>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</si>
  <si>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</si>
  <si>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</si>
  <si>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</si>
  <si>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</si>
  <si>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</si>
  <si>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</si>
  <si>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</si>
  <si>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</si>
  <si>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</si>
  <si>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</si>
  <si>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</si>
  <si>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</si>
  <si>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</si>
  <si>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</si>
  <si>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</si>
  <si>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</si>
  <si>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</si>
  <si>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</si>
  <si>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</si>
  <si>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</si>
  <si>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</si>
  <si>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</si>
  <si>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</si>
  <si>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</si>
  <si>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</si>
  <si>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</si>
  <si>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</si>
  <si>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</si>
  <si>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</si>
  <si>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</si>
  <si>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</si>
  <si>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</si>
  <si>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</si>
  <si>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</si>
  <si>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</si>
  <si>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</si>
  <si>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</si>
  <si>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</si>
  <si>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</si>
  <si>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</si>
  <si>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</si>
  <si>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</si>
  <si>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</si>
  <si>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</si>
  <si>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</si>
  <si>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</si>
  <si>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</si>
  <si>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</si>
  <si>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</si>
  <si>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</si>
  <si>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</si>
  <si>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</si>
  <si>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</si>
  <si>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</si>
  <si>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</si>
  <si>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</si>
  <si>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</si>
  <si>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</si>
  <si>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</si>
  <si>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</si>
  <si>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</si>
  <si>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</si>
  <si>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</si>
  <si>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</si>
  <si>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</si>
  <si>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</si>
  <si>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</si>
  <si>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</si>
  <si>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</si>
  <si>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</si>
  <si>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</si>
  <si>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</si>
  <si>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</si>
  <si>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</si>
  <si>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</si>
  <si>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</si>
  <si>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</si>
  <si>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</si>
  <si>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</si>
  <si>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</si>
  <si>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</si>
  <si>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</si>
  <si>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</si>
  <si>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</si>
  <si>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</si>
  <si>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</si>
  <si>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</si>
  <si>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</si>
  <si>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</si>
  <si>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</si>
  <si>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</si>
  <si>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</si>
  <si>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</si>
  <si>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</si>
  <si>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</si>
  <si>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</si>
  <si>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</si>
  <si>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</si>
  <si>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</si>
  <si>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</si>
  <si>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</si>
  <si>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</si>
  <si>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</si>
  <si>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</si>
  <si>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</si>
  <si>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</si>
  <si>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</si>
  <si>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</si>
  <si>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</si>
  <si>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</si>
  <si>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</si>
  <si>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</si>
  <si>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</si>
  <si>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</si>
  <si>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</si>
  <si>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</si>
  <si>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</si>
  <si>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</si>
  <si>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</si>
  <si>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</si>
  <si>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</si>
  <si>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</si>
  <si>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</si>
  <si>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</si>
  <si>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</si>
  <si>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</si>
  <si>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</si>
  <si>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</si>
  <si>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</si>
  <si>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</si>
  <si>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</si>
  <si>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</si>
  <si>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</si>
  <si>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</si>
  <si>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</si>
  <si>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</si>
  <si>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</si>
  <si>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</si>
  <si>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</si>
  <si>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</si>
  <si>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</si>
  <si>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</si>
  <si>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</si>
  <si>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</si>
  <si>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</si>
  <si>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</si>
  <si>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</si>
  <si>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</si>
  <si>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</si>
  <si>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</si>
  <si>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</si>
  <si>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</si>
  <si>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</si>
  <si>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</si>
  <si>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</si>
  <si>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</si>
  <si>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</si>
  <si>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</si>
  <si>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</si>
  <si>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</si>
  <si>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</si>
  <si>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</si>
  <si>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</si>
  <si>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</si>
  <si>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</si>
  <si>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</si>
  <si>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</si>
  <si>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</si>
  <si>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</si>
  <si>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</si>
  <si>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</si>
  <si>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</si>
  <si>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</si>
  <si>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</si>
  <si>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</si>
  <si>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</si>
  <si>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</si>
  <si>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</si>
  <si>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</si>
  <si>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</si>
  <si>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</si>
  <si>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</si>
  <si>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</si>
  <si>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</si>
  <si>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</si>
  <si>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</si>
  <si>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</si>
  <si>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</si>
  <si>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</si>
  <si>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</si>
  <si>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</si>
  <si>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</si>
  <si>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</si>
  <si>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</si>
  <si>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</si>
  <si>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</si>
  <si>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</si>
  <si>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</si>
  <si>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</si>
  <si>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</si>
  <si>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</si>
  <si>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</si>
  <si>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</si>
  <si>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</si>
  <si>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</si>
  <si>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</si>
  <si>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</si>
  <si>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</si>
  <si>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</si>
  <si>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</si>
  <si>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</si>
  <si>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</si>
  <si>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</si>
  <si>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</si>
  <si>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</si>
  <si>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</si>
  <si>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</si>
  <si>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</si>
  <si>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</si>
  <si>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</si>
  <si>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</si>
  <si>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</si>
  <si>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</si>
  <si>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</si>
  <si>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</si>
  <si>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</si>
  <si>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</si>
  <si>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</si>
  <si>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</si>
  <si>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</si>
  <si>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</si>
  <si>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</si>
  <si>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</si>
  <si>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</si>
  <si>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</si>
  <si>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</si>
  <si>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</si>
  <si>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</si>
  <si>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</si>
  <si>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</si>
  <si>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</si>
  <si>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</si>
  <si>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</si>
  <si>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</si>
  <si>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</si>
  <si>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</si>
  <si>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</si>
  <si>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</si>
  <si>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</si>
  <si>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</si>
  <si>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</si>
  <si>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</si>
  <si>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</si>
  <si>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</si>
  <si>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</si>
  <si>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</si>
  <si>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</si>
  <si>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</si>
  <si>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</si>
  <si>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</si>
  <si>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</si>
  <si>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</si>
  <si>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</si>
  <si>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</si>
  <si>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</si>
  <si>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</si>
  <si>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</si>
  <si>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</si>
  <si>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</si>
  <si>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</si>
  <si>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</si>
  <si>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</si>
  <si>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</si>
  <si>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</si>
  <si>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</si>
  <si>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</si>
  <si>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</si>
  <si>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</si>
  <si>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</si>
  <si>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</si>
  <si>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</si>
  <si>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</si>
  <si>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</si>
  <si>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</si>
  <si>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</si>
  <si>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</si>
  <si>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</si>
  <si>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</si>
  <si>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</si>
  <si>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</si>
  <si>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</si>
  <si>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</si>
  <si>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</si>
  <si>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</si>
  <si>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</si>
  <si>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</si>
  <si>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</si>
  <si>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</si>
  <si>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</si>
  <si>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</si>
  <si>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</si>
  <si>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</si>
  <si>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</si>
  <si>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</si>
  <si>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</si>
  <si>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</si>
  <si>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</si>
  <si>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</si>
  <si>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</si>
  <si>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</si>
  <si>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</si>
  <si>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</si>
  <si>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</si>
  <si>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</si>
  <si>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</si>
  <si>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</si>
  <si>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</si>
  <si>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</si>
  <si>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</si>
  <si>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</si>
  <si>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</si>
  <si>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</si>
  <si>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</si>
  <si>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</si>
  <si>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</si>
  <si>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</si>
  <si>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</si>
  <si>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</si>
  <si>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</si>
  <si>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</si>
  <si>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</si>
  <si>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</si>
  <si>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</si>
  <si>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</si>
  <si>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</si>
  <si>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</si>
  <si>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</si>
  <si>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</si>
  <si>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</si>
  <si>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</si>
  <si>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</si>
  <si>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</si>
  <si>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</si>
  <si>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</si>
  <si>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</si>
  <si>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</si>
  <si>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</si>
  <si>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</si>
  <si>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</si>
  <si>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</si>
  <si>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</si>
  <si>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</si>
  <si>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</si>
  <si>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</si>
  <si>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</si>
  <si>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</si>
  <si>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</si>
  <si>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</si>
  <si>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</si>
  <si>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</si>
  <si>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</si>
  <si>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</si>
  <si>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</si>
  <si>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</si>
  <si>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</si>
  <si>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</si>
  <si>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</si>
  <si>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</si>
  <si>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</si>
  <si>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</si>
  <si>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</si>
  <si>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</si>
  <si>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</si>
  <si>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</si>
  <si>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</si>
  <si>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</si>
  <si>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</si>
  <si>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</si>
  <si>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</si>
  <si>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</si>
  <si>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</si>
  <si>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</si>
  <si>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</si>
  <si>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</si>
  <si>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</si>
  <si>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</si>
  <si>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</si>
  <si>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</si>
  <si>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</si>
  <si>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</si>
  <si>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</si>
  <si>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</si>
  <si>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</si>
  <si>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</si>
  <si>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</si>
  <si>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</si>
  <si>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</si>
  <si>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</si>
  <si>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</si>
  <si>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</si>
  <si>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</si>
  <si>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</si>
  <si>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</si>
  <si>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</si>
  <si>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</si>
  <si>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</si>
  <si>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</si>
  <si>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</si>
  <si>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</si>
  <si>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</si>
  <si>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</si>
  <si>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</si>
  <si>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</si>
  <si>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</si>
  <si>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</si>
  <si>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</si>
  <si>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</si>
  <si>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</si>
  <si>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</si>
  <si>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</si>
  <si>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</si>
  <si>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</si>
  <si>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</si>
  <si>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</si>
  <si>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</si>
  <si>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</si>
  <si>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</si>
  <si>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</si>
  <si>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</si>
  <si>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</si>
  <si>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</si>
  <si>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</si>
  <si>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</si>
  <si>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</si>
  <si>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</si>
  <si>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</si>
  <si>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</si>
  <si>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</si>
  <si>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</si>
  <si>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</si>
  <si>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</si>
  <si>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</si>
  <si>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</si>
  <si>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</si>
  <si>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</si>
  <si>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</si>
  <si>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</si>
  <si>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</si>
  <si>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</si>
  <si>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</si>
  <si>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</si>
  <si>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</si>
  <si>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</si>
  <si>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</si>
  <si>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</si>
  <si>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</si>
  <si>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</si>
  <si>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</si>
  <si>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</si>
  <si>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</si>
  <si>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</si>
  <si>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</si>
  <si>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</si>
  <si>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</si>
  <si>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</si>
  <si>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</si>
  <si>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</si>
  <si>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</si>
  <si>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</si>
  <si>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</si>
  <si>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</si>
  <si>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</si>
  <si>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</si>
  <si>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</si>
  <si>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</si>
  <si>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</si>
  <si>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</si>
  <si>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</si>
  <si>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</si>
  <si>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</si>
  <si>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</si>
  <si>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</si>
  <si>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</si>
  <si>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</si>
  <si>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</si>
  <si>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</si>
  <si>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</si>
  <si>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</si>
  <si>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</si>
  <si>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</si>
  <si>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</si>
  <si>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</si>
  <si>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</si>
  <si>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</si>
  <si>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</si>
  <si>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</si>
  <si>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</si>
  <si>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</si>
  <si>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</si>
  <si>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</si>
  <si>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</si>
  <si>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</si>
  <si>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</si>
  <si>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</si>
  <si>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</si>
  <si>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</si>
  <si>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</si>
  <si>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</si>
  <si>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</si>
  <si>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</si>
  <si>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</si>
  <si>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</si>
  <si>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</si>
  <si>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</si>
  <si>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</si>
  <si>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</si>
  <si>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</si>
  <si>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</si>
  <si>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</si>
  <si>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</si>
  <si>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</si>
  <si>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</si>
  <si>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</si>
  <si>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</si>
  <si>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</si>
  <si>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</si>
  <si>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</si>
  <si>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</si>
  <si>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</si>
  <si>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</si>
  <si>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</si>
  <si>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</si>
  <si>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</si>
  <si>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</si>
  <si>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</si>
  <si>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</si>
  <si>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</si>
  <si>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</si>
  <si>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</si>
  <si>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</si>
  <si>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</si>
  <si>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</si>
  <si>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</si>
  <si>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</si>
  <si>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</si>
  <si>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</si>
  <si>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</si>
  <si>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</si>
  <si>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</si>
  <si>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</si>
  <si>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</si>
  <si>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</si>
  <si>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</si>
  <si>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</si>
  <si>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</si>
  <si>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</si>
  <si>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</si>
  <si>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</si>
  <si>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</si>
  <si>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</si>
  <si>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</si>
  <si>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</si>
  <si>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</si>
  <si>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</si>
  <si>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</si>
  <si>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</si>
  <si>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</si>
  <si>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</si>
  <si>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</si>
  <si>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</si>
  <si>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</si>
  <si>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</si>
  <si>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</si>
  <si>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</si>
  <si>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</si>
  <si>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</si>
  <si>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</si>
  <si>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</si>
  <si>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</si>
  <si>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</si>
  <si>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</si>
  <si>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</si>
  <si>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</si>
  <si>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</si>
  <si>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</si>
  <si>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</si>
  <si>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</si>
  <si>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</si>
  <si>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</si>
  <si>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</si>
  <si>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</si>
  <si>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</si>
  <si>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</si>
  <si>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</si>
  <si>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</si>
  <si>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</si>
  <si>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</si>
  <si>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</si>
  <si>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</si>
  <si>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</si>
  <si>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</si>
  <si>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</si>
  <si>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</si>
  <si>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</si>
  <si>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</si>
  <si>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</si>
  <si>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</si>
  <si>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</si>
  <si>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</si>
  <si>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</si>
  <si>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</si>
  <si>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</si>
  <si>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</si>
  <si>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</si>
  <si>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</si>
  <si>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</si>
  <si>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</si>
  <si>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</si>
  <si>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</si>
  <si>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</si>
  <si>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</si>
  <si>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</si>
  <si>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</si>
  <si>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</si>
  <si>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</si>
  <si>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</si>
  <si>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</si>
  <si>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</si>
  <si>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</si>
  <si>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</si>
  <si>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</si>
  <si>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</si>
  <si>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</si>
  <si>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</si>
  <si>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</si>
  <si>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</si>
  <si>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</si>
  <si>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</si>
  <si>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</si>
  <si>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</si>
  <si>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</si>
  <si>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</si>
  <si>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</si>
  <si>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</si>
  <si>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</si>
  <si>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</si>
  <si>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</si>
  <si>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</si>
  <si>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</si>
  <si>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</si>
  <si>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</si>
  <si>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</si>
  <si>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</si>
  <si>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</si>
  <si>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</si>
  <si>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</si>
  <si>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</si>
  <si>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</si>
  <si>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</si>
  <si>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</si>
  <si>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</si>
  <si>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</si>
  <si>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</si>
  <si>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</si>
  <si>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</si>
  <si>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</si>
  <si>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</si>
  <si>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</si>
  <si>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</si>
  <si>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</si>
  <si>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</si>
  <si>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</si>
  <si>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</si>
  <si>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</si>
  <si>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</si>
  <si>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</si>
  <si>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</si>
  <si>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</si>
  <si>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</si>
  <si>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</si>
  <si>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</si>
  <si>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</si>
  <si>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</si>
  <si>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</si>
  <si>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</si>
  <si>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</si>
  <si>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</si>
  <si>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</si>
  <si>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</si>
  <si>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</si>
  <si>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</si>
  <si>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</si>
  <si>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</si>
  <si>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</si>
  <si>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</si>
  <si>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</si>
  <si>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</si>
  <si>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</si>
  <si>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</si>
  <si>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</si>
  <si>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</si>
  <si>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</si>
  <si>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</si>
  <si>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</si>
  <si>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</si>
  <si>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</si>
  <si>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</si>
  <si>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</si>
  <si>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</si>
  <si>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</si>
  <si>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</si>
  <si>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</si>
  <si>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</si>
  <si>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</si>
  <si>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</si>
  <si>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</si>
  <si>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</si>
  <si>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</si>
  <si>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</si>
  <si>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</si>
  <si>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</si>
  <si>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</si>
  <si>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</si>
  <si>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</si>
  <si>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</si>
  <si>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</si>
  <si>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</si>
  <si>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</si>
  <si>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</si>
  <si>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</si>
  <si>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</si>
  <si>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</si>
  <si>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</si>
  <si>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</si>
  <si>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</si>
  <si>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</si>
  <si>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</si>
  <si>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</si>
  <si>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</si>
  <si>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</si>
  <si>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</si>
  <si>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</si>
  <si>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</si>
  <si>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</si>
  <si>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</si>
  <si>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</si>
  <si>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</si>
  <si>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</si>
  <si>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</si>
  <si>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</si>
  <si>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</si>
  <si>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</si>
  <si>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</si>
  <si>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</si>
  <si>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</si>
  <si>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</si>
  <si>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</si>
  <si>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</si>
  <si>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</si>
  <si>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</si>
  <si>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</si>
  <si>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</si>
  <si>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</si>
  <si>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</si>
  <si>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</si>
  <si>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</si>
  <si>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</si>
  <si>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</si>
  <si>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</si>
  <si>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</si>
  <si>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</si>
  <si>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</si>
  <si>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</si>
  <si>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</si>
  <si>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</si>
  <si>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</si>
  <si>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</si>
  <si>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</si>
  <si>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</si>
  <si>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</si>
  <si>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</si>
  <si>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</si>
  <si>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</si>
  <si>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</si>
  <si>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</si>
  <si>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</si>
  <si>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</si>
  <si>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</si>
  <si>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</si>
  <si>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</si>
  <si>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</si>
  <si>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</si>
  <si>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</si>
  <si>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</si>
  <si>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</si>
  <si>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</si>
  <si>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</si>
  <si>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</si>
  <si>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</si>
  <si>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</si>
  <si>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</si>
  <si>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</si>
  <si>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</si>
  <si>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</si>
  <si>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</si>
  <si>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</si>
  <si>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</si>
  <si>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</si>
  <si>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</si>
  <si>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</si>
  <si>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</si>
  <si>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</si>
  <si>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</si>
  <si>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</si>
  <si>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</si>
  <si>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</si>
  <si>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</si>
  <si>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</si>
  <si>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</si>
  <si>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</si>
  <si>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</si>
  <si>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</si>
  <si>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</si>
  <si>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</si>
  <si>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</si>
  <si>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</si>
  <si>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</si>
  <si>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</si>
  <si>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</si>
  <si>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</si>
  <si>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</si>
  <si>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</si>
  <si>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</si>
  <si>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</si>
  <si>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</si>
  <si>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</si>
  <si>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</si>
  <si>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</si>
  <si>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</si>
  <si>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</si>
  <si>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</si>
  <si>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</si>
  <si>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</si>
  <si>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</si>
  <si>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</si>
  <si>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</si>
  <si>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</si>
  <si>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</si>
  <si>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</si>
  <si>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</si>
  <si>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</si>
  <si>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</si>
  <si>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</si>
  <si>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</si>
  <si>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</si>
  <si>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</si>
  <si>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</si>
  <si>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</si>
  <si>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</si>
  <si>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</si>
  <si>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</si>
  <si>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</si>
  <si>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</si>
  <si>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</si>
  <si>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</si>
  <si>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</si>
  <si>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</si>
  <si>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</si>
  <si>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</si>
  <si>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</si>
  <si>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</si>
  <si>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</si>
  <si>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</si>
  <si>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</si>
  <si>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</si>
  <si>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</si>
  <si>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</si>
  <si>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</si>
  <si>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</si>
  <si>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</si>
  <si>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</si>
  <si>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</si>
  <si>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</si>
  <si>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</si>
  <si>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</si>
  <si>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</si>
  <si>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</si>
  <si>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</si>
  <si>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</si>
  <si>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</si>
  <si>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</si>
  <si>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</si>
  <si>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</si>
  <si>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</si>
  <si>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</si>
  <si>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</si>
  <si>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</si>
  <si>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</si>
  <si>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</si>
  <si>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</si>
  <si>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</si>
  <si>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</si>
  <si>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</si>
  <si>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</si>
  <si>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</si>
  <si>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</si>
  <si>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</si>
  <si>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</si>
  <si>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</si>
  <si>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</si>
  <si>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</si>
  <si>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</si>
  <si>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</si>
  <si>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</si>
  <si>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</si>
  <si>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</si>
  <si>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</si>
  <si>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</si>
  <si>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</si>
  <si>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</si>
  <si>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</si>
  <si>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</si>
  <si>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</si>
  <si>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</si>
  <si>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</si>
  <si>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</si>
  <si>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</si>
  <si>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</si>
  <si>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</si>
  <si>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</si>
  <si>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</si>
  <si>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</si>
  <si>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</si>
  <si>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</si>
  <si>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</si>
  <si>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</si>
  <si>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</si>
  <si>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</si>
  <si>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</si>
  <si>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</si>
  <si>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</si>
  <si>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</si>
  <si>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</si>
  <si>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</si>
  <si>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</si>
  <si>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</si>
  <si>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</si>
  <si>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</si>
  <si>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</si>
  <si>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</si>
  <si>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</si>
  <si>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</si>
  <si>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</si>
  <si>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</si>
  <si>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</si>
  <si>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</si>
  <si>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</si>
  <si>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</si>
  <si>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</si>
  <si>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</si>
  <si>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</si>
  <si>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</si>
  <si>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</si>
  <si>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</si>
  <si>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</si>
  <si>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</si>
  <si>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</si>
  <si>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</si>
  <si>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</si>
  <si>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</si>
  <si>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</si>
  <si>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</si>
  <si>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</si>
  <si>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</si>
  <si>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</si>
  <si>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</si>
  <si>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</si>
  <si>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</si>
  <si>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</si>
  <si>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</si>
  <si>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</si>
  <si>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</si>
  <si>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</si>
  <si>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</si>
  <si>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</si>
  <si>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</si>
  <si>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</si>
  <si>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</si>
  <si>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</si>
  <si>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</si>
  <si>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</si>
  <si>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</si>
  <si>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</si>
  <si>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</si>
  <si>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</si>
  <si>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</si>
  <si>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</si>
  <si>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</si>
  <si>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</si>
  <si>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</si>
  <si>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</si>
  <si>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</si>
  <si>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</si>
  <si>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</si>
  <si>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</si>
  <si>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</si>
  <si>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</si>
  <si>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</si>
  <si>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</si>
  <si>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</si>
  <si>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</si>
  <si>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</si>
  <si>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</si>
  <si>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</si>
  <si>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</si>
  <si>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</si>
  <si>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</si>
  <si>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</si>
  <si>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</si>
  <si>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</si>
  <si>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</si>
  <si>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</si>
  <si>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</si>
  <si>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</si>
  <si>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</si>
  <si>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</si>
  <si>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</si>
  <si>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</si>
  <si>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</si>
  <si>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</si>
  <si>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</si>
  <si>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</si>
  <si>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</si>
  <si>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</si>
  <si>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</si>
  <si>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</si>
  <si>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</si>
  <si>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</si>
  <si>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</si>
  <si>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</si>
  <si>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</si>
  <si>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</si>
  <si>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</si>
  <si>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</si>
  <si>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</si>
  <si>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</si>
  <si>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</si>
  <si>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</si>
  <si>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</si>
  <si>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</si>
  <si>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</si>
  <si>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</si>
  <si>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</si>
  <si>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</si>
  <si>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</si>
  <si>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</si>
  <si>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</si>
  <si>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</si>
  <si>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</si>
  <si>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</si>
  <si>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</si>
  <si>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</si>
  <si>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</si>
  <si>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</si>
  <si>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</si>
  <si>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</si>
  <si>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</si>
  <si>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</si>
  <si>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</si>
  <si>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</si>
  <si>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</si>
  <si>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</si>
  <si>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</si>
  <si>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</si>
  <si>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</si>
  <si>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</si>
  <si>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</si>
  <si>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</si>
  <si>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</si>
  <si>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</si>
  <si>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</si>
  <si>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</si>
  <si>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</si>
  <si>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</si>
  <si>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</si>
  <si>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</si>
  <si>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</si>
  <si>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</si>
  <si>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</si>
  <si>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</si>
  <si>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</si>
  <si>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</si>
  <si>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</si>
  <si>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</si>
  <si>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</si>
  <si>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</si>
  <si>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</si>
  <si>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</si>
  <si>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</si>
  <si>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</si>
  <si>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</si>
  <si>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</si>
  <si>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</si>
  <si>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</si>
  <si>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</si>
  <si>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</si>
  <si>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</si>
  <si>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</si>
  <si>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</si>
  <si>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</si>
  <si>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</si>
  <si>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</si>
  <si>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</si>
  <si>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</si>
  <si>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</si>
  <si>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</si>
  <si>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</si>
  <si>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</si>
  <si>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</si>
  <si>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</si>
  <si>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</si>
  <si>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</si>
  <si>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</si>
  <si>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</si>
  <si>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</si>
  <si>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</si>
  <si>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</si>
  <si>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</si>
  <si>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</si>
  <si>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</si>
  <si>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</si>
  <si>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</si>
  <si>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</si>
  <si>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</si>
  <si>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</si>
  <si>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</si>
  <si>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</si>
  <si>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</si>
  <si>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</si>
  <si>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</si>
  <si>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</si>
  <si>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</si>
  <si>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</si>
  <si>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</si>
  <si>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</si>
  <si>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</si>
  <si>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</si>
  <si>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</si>
  <si>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</si>
  <si>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</si>
  <si>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</si>
  <si>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</si>
  <si>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</si>
  <si>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</si>
  <si>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</si>
  <si>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</si>
  <si>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</si>
  <si>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</si>
  <si>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</si>
  <si>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</si>
  <si>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</si>
  <si>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</si>
  <si>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</si>
  <si>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</si>
  <si>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</si>
  <si>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</si>
  <si>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</si>
  <si>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</si>
  <si>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</si>
  <si>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</si>
  <si>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</si>
  <si>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</si>
  <si>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</si>
  <si>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</si>
  <si>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</si>
  <si>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</si>
  <si>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</si>
  <si>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</si>
  <si>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</si>
  <si>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</si>
  <si>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</si>
  <si>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</si>
  <si>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</si>
  <si>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</si>
  <si>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</si>
  <si>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</si>
  <si>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</si>
  <si>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</si>
  <si>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</si>
  <si>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</si>
  <si>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</si>
  <si>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</si>
  <si>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</si>
  <si>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</si>
  <si>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</si>
  <si>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</si>
  <si>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</si>
  <si>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</si>
  <si>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</si>
  <si>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</si>
  <si>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</si>
  <si>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</si>
  <si>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</si>
  <si>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</si>
  <si>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</si>
  <si>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</si>
  <si>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</si>
  <si>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</si>
  <si>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</si>
  <si>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</si>
  <si>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</si>
  <si>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</si>
  <si>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</si>
  <si>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</si>
  <si>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</si>
  <si>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</si>
  <si>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</si>
  <si>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</si>
  <si>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</si>
  <si>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</si>
  <si>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</si>
  <si>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</si>
  <si>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</si>
  <si>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</si>
  <si>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</si>
  <si>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</si>
  <si>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</si>
  <si>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</si>
  <si>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</si>
  <si>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</si>
  <si>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</si>
  <si>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</si>
  <si>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</si>
  <si>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</si>
  <si>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</si>
  <si>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</si>
  <si>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</si>
  <si>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</si>
  <si>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</si>
  <si>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</si>
  <si>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</si>
  <si>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</si>
  <si>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</si>
  <si>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</si>
  <si>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</si>
  <si>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</si>
  <si>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</si>
  <si>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</si>
  <si>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</si>
  <si>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</si>
  <si>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</si>
  <si>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</si>
  <si>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</si>
  <si>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</si>
  <si>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</si>
  <si>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</si>
  <si>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</si>
  <si>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</si>
  <si>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</si>
  <si>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</si>
  <si>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</si>
  <si>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</si>
  <si>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</si>
  <si>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</si>
  <si>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</si>
  <si>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</si>
  <si>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</si>
  <si>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</si>
  <si>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</si>
  <si>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</si>
  <si>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</si>
  <si>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</si>
  <si>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</si>
  <si>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</si>
  <si>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</si>
  <si>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</si>
  <si>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</si>
  <si>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</si>
  <si>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</si>
  <si>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</si>
  <si>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</si>
  <si>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</si>
  <si>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</si>
  <si>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</si>
  <si>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</si>
  <si>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</si>
  <si>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</si>
  <si>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</si>
  <si>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</si>
  <si>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</si>
  <si>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</si>
  <si>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</si>
  <si>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</si>
  <si>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</si>
  <si>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</si>
  <si>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</si>
  <si>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</si>
  <si>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</si>
  <si>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</si>
  <si>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</si>
  <si>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</si>
  <si>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</si>
  <si>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</si>
  <si>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</si>
  <si>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</si>
  <si>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</si>
  <si>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</si>
  <si>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</si>
  <si>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</si>
  <si>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</si>
  <si>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</si>
  <si>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</si>
  <si>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</si>
  <si>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</si>
  <si>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</si>
  <si>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</si>
  <si>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</si>
  <si>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</si>
  <si>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</si>
  <si>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</si>
  <si>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</si>
  <si>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</si>
  <si>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</si>
  <si>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</si>
  <si>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</si>
  <si>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</si>
  <si>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</si>
  <si>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</si>
  <si>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</si>
  <si>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</si>
  <si>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</si>
  <si>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</si>
  <si>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</si>
  <si>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</si>
  <si>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</si>
  <si>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</si>
  <si>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</si>
  <si>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</si>
  <si>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</si>
  <si>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</si>
  <si>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</si>
  <si>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</si>
  <si>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</si>
  <si>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</si>
  <si>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</si>
  <si>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</si>
  <si>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</si>
  <si>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</si>
  <si>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</si>
  <si>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</si>
  <si>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</si>
  <si>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</si>
  <si>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</si>
  <si>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</si>
  <si>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</si>
  <si>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</si>
  <si>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</si>
  <si>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</si>
  <si>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</si>
  <si>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</si>
  <si>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</si>
  <si>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</si>
  <si>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</si>
  <si>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</si>
  <si>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</si>
  <si>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</si>
  <si>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</si>
  <si>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</si>
  <si>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</si>
  <si>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</si>
  <si>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</si>
  <si>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</si>
  <si>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</si>
  <si>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</si>
  <si>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</si>
  <si>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</si>
  <si>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</si>
  <si>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</si>
  <si>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</si>
  <si>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</si>
  <si>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</si>
  <si>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</si>
  <si>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</si>
  <si>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</si>
  <si>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</si>
  <si>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</si>
  <si>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</si>
  <si>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</si>
  <si>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</si>
  <si>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</si>
  <si>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</si>
  <si>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</si>
  <si>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</si>
  <si>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</si>
  <si>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</si>
  <si>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</si>
  <si>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</si>
  <si>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</si>
  <si>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</si>
  <si>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</si>
  <si>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</si>
  <si>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</si>
  <si>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</si>
  <si>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</si>
  <si>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</si>
  <si>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</si>
  <si>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</si>
  <si>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</si>
  <si>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</si>
  <si>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</si>
  <si>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</si>
  <si>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</si>
  <si>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</si>
  <si>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</si>
  <si>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</si>
  <si>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</si>
  <si>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</si>
  <si>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</si>
  <si>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</si>
  <si>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</si>
  <si>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</si>
  <si>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</si>
  <si>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</si>
  <si>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</si>
  <si>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</si>
  <si>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</si>
  <si>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</si>
  <si>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</si>
  <si>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</si>
  <si>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</si>
  <si>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</si>
  <si>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</si>
  <si>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</si>
  <si>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</si>
  <si>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</si>
  <si>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</si>
  <si>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</si>
  <si>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</si>
  <si>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</si>
  <si>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</si>
  <si>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</si>
  <si>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</si>
  <si>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</si>
  <si>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</si>
  <si>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</si>
  <si>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</si>
  <si>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</si>
  <si>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</si>
  <si>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</si>
  <si>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</si>
  <si>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</si>
  <si>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</si>
  <si>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</si>
  <si>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</si>
  <si>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</si>
  <si>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</si>
  <si>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</si>
  <si>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</si>
  <si>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</si>
  <si>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</si>
  <si>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</si>
  <si>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</si>
  <si>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</si>
  <si>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</si>
  <si>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</si>
  <si>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</si>
  <si>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</si>
  <si>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</si>
  <si>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</si>
  <si>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</si>
  <si>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</si>
  <si>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</si>
  <si>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</si>
  <si>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</si>
  <si>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</si>
  <si>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</si>
  <si>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</si>
  <si>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</si>
  <si>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</si>
  <si>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</si>
  <si>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</si>
  <si>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</si>
  <si>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</si>
  <si>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</si>
  <si>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</si>
  <si>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</si>
  <si>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</si>
  <si>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</si>
  <si>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</si>
  <si>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</si>
  <si>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</si>
  <si>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</si>
  <si>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</si>
  <si>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</si>
  <si>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</si>
  <si>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</si>
  <si>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</si>
  <si>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</si>
  <si>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</si>
  <si>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</si>
  <si>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</si>
  <si>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</si>
  <si>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</si>
  <si>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</si>
  <si>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</si>
  <si>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</si>
  <si>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</si>
  <si>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</si>
  <si>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</si>
  <si>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</si>
  <si>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</si>
  <si>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</si>
  <si>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</si>
  <si>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</si>
  <si>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</si>
  <si>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</si>
  <si>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</si>
  <si>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</si>
  <si>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</si>
  <si>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</si>
  <si>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</si>
  <si>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</si>
  <si>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</si>
  <si>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</si>
  <si>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</si>
  <si>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</si>
  <si>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</si>
  <si>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</si>
  <si>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</si>
  <si>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</si>
  <si>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</si>
  <si>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</si>
  <si>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</si>
  <si>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</si>
  <si>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</si>
  <si>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</si>
  <si>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</si>
  <si>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</si>
  <si>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</si>
  <si>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</si>
  <si>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</si>
  <si>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</si>
  <si>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</si>
  <si>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</si>
  <si>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</si>
  <si>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</si>
  <si>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</si>
  <si>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</si>
  <si>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</si>
  <si>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</si>
  <si>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</si>
  <si>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</si>
  <si>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</si>
  <si>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</si>
  <si>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</si>
  <si>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</si>
  <si>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</si>
  <si>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</si>
  <si>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</si>
  <si>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</si>
  <si>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</si>
  <si>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</si>
  <si>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</si>
  <si>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</si>
  <si>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</si>
  <si>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</si>
  <si>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</si>
  <si>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</si>
  <si>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</si>
  <si>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</si>
  <si>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</si>
  <si>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</si>
  <si>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</si>
  <si>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</si>
  <si>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</si>
  <si>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</si>
  <si>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</si>
  <si>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</si>
  <si>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</si>
  <si>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</si>
  <si>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</si>
  <si>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</si>
  <si>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</si>
  <si>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</si>
  <si>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</si>
  <si>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</si>
  <si>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</si>
  <si>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</si>
  <si>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</si>
  <si>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</si>
  <si>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</si>
  <si>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</si>
  <si>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</si>
  <si>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</si>
  <si>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</si>
  <si>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</si>
  <si>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</si>
  <si>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</si>
  <si>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</si>
  <si>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</si>
  <si>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</si>
  <si>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</si>
  <si>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</si>
  <si>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</si>
  <si>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</si>
  <si>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</si>
  <si>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</si>
  <si>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</si>
  <si>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</si>
  <si>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</si>
  <si>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</si>
  <si>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</si>
  <si>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</si>
  <si>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</si>
  <si>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</si>
  <si>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</si>
  <si>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</si>
  <si>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</si>
  <si>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</si>
  <si>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</si>
  <si>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</si>
  <si>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</si>
  <si>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</si>
  <si>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</si>
  <si>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</si>
  <si>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</si>
  <si>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</si>
  <si>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</si>
  <si>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</si>
  <si>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</si>
  <si>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</si>
  <si>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</si>
  <si>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</si>
  <si>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</si>
  <si>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</si>
  <si>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</si>
  <si>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</si>
  <si>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</si>
  <si>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</si>
  <si>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</si>
  <si>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</si>
  <si>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</si>
  <si>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</si>
  <si>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</si>
  <si>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</si>
  <si>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</si>
  <si>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</si>
  <si>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</si>
  <si>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</si>
  <si>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</si>
  <si>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</si>
  <si>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</si>
  <si>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</si>
  <si>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</si>
  <si>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</si>
  <si>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</si>
  <si>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</si>
  <si>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</si>
  <si>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</si>
  <si>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</si>
  <si>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</si>
  <si>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</si>
  <si>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</si>
  <si>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</si>
  <si>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</si>
  <si>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</si>
  <si>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</si>
  <si>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</si>
  <si>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</si>
  <si>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</si>
  <si>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</si>
  <si>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</si>
  <si>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</si>
  <si>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</si>
  <si>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</si>
  <si>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</si>
  <si>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</si>
  <si>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</si>
  <si>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</si>
  <si>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</si>
  <si>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</si>
  <si>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</si>
  <si>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</si>
  <si>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</si>
  <si>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</si>
  <si>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</si>
  <si>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</si>
  <si>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</si>
  <si>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</si>
  <si>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</si>
  <si>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</si>
  <si>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</si>
  <si>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</si>
  <si>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</si>
  <si>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</si>
  <si>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</si>
  <si>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</si>
  <si>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</si>
  <si>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</si>
  <si>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</si>
  <si>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</si>
  <si>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</si>
  <si>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</si>
  <si>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</si>
  <si>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</si>
  <si>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</si>
  <si>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</si>
  <si>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</si>
  <si>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</si>
  <si>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</si>
  <si>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</si>
  <si>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</si>
  <si>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</si>
  <si>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</si>
  <si>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</si>
  <si>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</si>
  <si>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</si>
  <si>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</si>
  <si>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</si>
  <si>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</si>
  <si>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</si>
  <si>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</si>
  <si>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</si>
  <si>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</si>
  <si>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</si>
  <si>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</si>
  <si>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</si>
  <si>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</si>
  <si>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</si>
  <si>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</si>
  <si>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</si>
  <si>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</si>
  <si>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</si>
  <si>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</si>
  <si>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</si>
  <si>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</si>
  <si>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</si>
  <si>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</si>
  <si>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</si>
  <si>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</si>
  <si>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</si>
  <si>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</si>
  <si>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</si>
  <si>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</si>
  <si>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</si>
  <si>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</si>
  <si>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</si>
  <si>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</si>
  <si>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</si>
  <si>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</si>
  <si>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</si>
  <si>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</si>
  <si>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</si>
  <si>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</si>
  <si>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</si>
  <si>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</si>
  <si>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</si>
  <si>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</si>
  <si>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</si>
  <si>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</si>
  <si>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</si>
  <si>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</si>
  <si>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</si>
  <si>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</si>
  <si>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</si>
  <si>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</si>
  <si>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</si>
  <si>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</si>
  <si>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</si>
  <si>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</si>
  <si>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</si>
  <si>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</si>
  <si>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</si>
  <si>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</si>
  <si>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</si>
  <si>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</si>
  <si>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</si>
  <si>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</si>
  <si>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</si>
  <si>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</si>
  <si>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</si>
  <si>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</si>
  <si>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</si>
  <si>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</si>
  <si>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</si>
  <si>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</si>
  <si>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</si>
  <si>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</si>
  <si>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</si>
  <si>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</si>
  <si>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</si>
  <si>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</si>
  <si>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</si>
  <si>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</si>
  <si>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</si>
  <si>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</si>
  <si>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</si>
  <si>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</si>
  <si>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</si>
  <si>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</si>
  <si>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</si>
  <si>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</si>
  <si>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</si>
  <si>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</si>
  <si>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</si>
  <si>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</si>
  <si>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</si>
  <si>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</si>
  <si>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</si>
  <si>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</si>
  <si>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</si>
  <si>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</si>
  <si>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</si>
  <si>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</si>
  <si>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</si>
  <si>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</si>
  <si>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</si>
  <si>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</si>
  <si>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</si>
  <si>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</si>
  <si>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</si>
  <si>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</si>
  <si>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</si>
  <si>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</si>
  <si>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</si>
  <si>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</si>
  <si>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</si>
  <si>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</si>
  <si>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</si>
  <si>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</si>
  <si>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</si>
  <si>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</si>
  <si>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</si>
  <si>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</si>
  <si>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</si>
  <si>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</si>
  <si>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</si>
  <si>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</si>
  <si>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</si>
  <si>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</si>
  <si>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</si>
  <si>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</si>
  <si>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</si>
  <si>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</si>
  <si>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</si>
  <si>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</si>
  <si>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</si>
  <si>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</si>
  <si>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</si>
  <si>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</si>
  <si>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</si>
  <si>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</si>
  <si>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</si>
  <si>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</si>
  <si>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</si>
  <si>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</si>
  <si>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</si>
  <si>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</si>
  <si>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</si>
  <si>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</si>
  <si>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</si>
  <si>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</si>
  <si>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</si>
  <si>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</si>
  <si>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</si>
  <si>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</si>
  <si>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</si>
  <si>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</si>
  <si>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</si>
  <si>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</si>
  <si>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</si>
  <si>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</si>
  <si>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</si>
  <si>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</si>
  <si>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</si>
  <si>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</si>
  <si>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</si>
  <si>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</si>
  <si>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</si>
  <si>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</si>
  <si>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</si>
  <si>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</si>
  <si>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</si>
  <si>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</si>
  <si>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</si>
  <si>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</si>
  <si>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</si>
  <si>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</si>
  <si>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</si>
  <si>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</si>
  <si>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</si>
  <si>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</si>
  <si>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</si>
  <si>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</si>
  <si>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</si>
  <si>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</si>
  <si>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</si>
  <si>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</si>
  <si>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</si>
  <si>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</si>
  <si>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</si>
  <si>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</si>
  <si>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</si>
  <si>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</si>
  <si>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</si>
  <si>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</si>
  <si>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</si>
  <si>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</si>
  <si>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</si>
  <si>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</si>
  <si>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</si>
  <si>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</si>
  <si>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</si>
  <si>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</si>
  <si>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</si>
  <si>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</si>
  <si>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</si>
  <si>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</si>
  <si>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</si>
  <si>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</si>
  <si>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</si>
  <si>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</si>
  <si>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</si>
  <si>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</si>
  <si>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</si>
  <si>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</si>
  <si>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</si>
  <si>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</si>
  <si>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</si>
  <si>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</si>
  <si>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</si>
  <si>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</si>
  <si>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</si>
  <si>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</si>
  <si>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</si>
  <si>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</si>
  <si>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</si>
  <si>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</si>
  <si>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</si>
  <si>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</si>
  <si>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</si>
  <si>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</si>
  <si>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</si>
  <si>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</si>
  <si>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</si>
  <si>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</si>
  <si>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</si>
  <si>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</si>
  <si>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</si>
  <si>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</si>
  <si>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</si>
  <si>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</si>
  <si>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</si>
  <si>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</si>
  <si>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</si>
  <si>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</si>
  <si>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</si>
  <si>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</si>
  <si>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</si>
  <si>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</si>
  <si>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</si>
  <si>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</si>
  <si>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</si>
  <si>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</si>
  <si>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</si>
  <si>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</si>
  <si>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</si>
  <si>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</si>
  <si>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</si>
  <si>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</si>
  <si>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</si>
  <si>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</si>
  <si>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</si>
  <si>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</si>
  <si>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</si>
  <si>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</si>
  <si>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</si>
  <si>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</si>
  <si>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</si>
  <si>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</si>
  <si>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</si>
  <si>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</si>
  <si>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</si>
  <si>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</si>
  <si>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</si>
  <si>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</si>
  <si>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</si>
  <si>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</si>
  <si>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</si>
  <si>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</si>
  <si>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</si>
  <si>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</si>
  <si>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</si>
  <si>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</si>
  <si>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</si>
  <si>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</si>
  <si>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</si>
  <si>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</si>
  <si>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</si>
  <si>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</si>
  <si>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</si>
  <si>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</si>
  <si>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</si>
  <si>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</si>
  <si>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</si>
  <si>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</si>
  <si>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</si>
  <si>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</si>
  <si>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</si>
  <si>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</si>
  <si>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</si>
  <si>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</si>
  <si>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</si>
  <si>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</si>
  <si>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</si>
  <si>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</si>
  <si>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</si>
  <si>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</si>
  <si>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</si>
  <si>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</si>
  <si>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</si>
  <si>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</si>
  <si>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</si>
  <si>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</si>
  <si>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</si>
  <si>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</si>
  <si>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</si>
  <si>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</si>
  <si>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</si>
  <si>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</si>
  <si>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</si>
  <si>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</si>
  <si>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</si>
  <si>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</si>
  <si>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</si>
  <si>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</si>
  <si>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</si>
  <si>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</si>
  <si>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</si>
  <si>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</si>
  <si>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</si>
  <si>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</si>
  <si>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</si>
  <si>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</si>
  <si>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</si>
  <si>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</si>
  <si>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</si>
  <si>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</si>
  <si>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</si>
  <si>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</si>
  <si>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</si>
  <si>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</si>
  <si>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</si>
  <si>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</si>
  <si>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</si>
  <si>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</si>
  <si>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</si>
  <si>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</si>
  <si>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</si>
  <si>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</si>
  <si>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</si>
  <si>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</si>
  <si>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</si>
  <si>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</si>
  <si>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</si>
  <si>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</si>
  <si>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</si>
  <si>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</si>
  <si>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</si>
  <si>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</si>
  <si>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</si>
  <si>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</si>
  <si>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</si>
  <si>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</si>
  <si>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</si>
  <si>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</si>
  <si>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</si>
  <si>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</si>
  <si>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</si>
  <si>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</si>
  <si>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</si>
  <si>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</si>
  <si>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</si>
  <si>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</si>
  <si>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</si>
  <si>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</si>
  <si>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</si>
  <si>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</si>
  <si>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</si>
  <si>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</si>
  <si>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</si>
  <si>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</si>
  <si>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</si>
  <si>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</si>
  <si>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</si>
  <si>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</si>
  <si>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</si>
  <si>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</si>
  <si>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</si>
  <si>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</si>
  <si>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</si>
  <si>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</si>
  <si>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</si>
  <si>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</si>
  <si>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</si>
  <si>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</si>
  <si>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</si>
  <si>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</si>
  <si>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</si>
  <si>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</si>
  <si>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</si>
  <si>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</si>
  <si>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</si>
  <si>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</si>
  <si>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</si>
  <si>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</si>
  <si>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</si>
  <si>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</si>
  <si>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</si>
  <si>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</si>
  <si>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</si>
  <si>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</si>
  <si>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</si>
  <si>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</si>
  <si>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</si>
  <si>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</si>
  <si>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</si>
  <si>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</si>
  <si>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</si>
  <si>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</si>
  <si>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</si>
  <si>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</si>
  <si>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</si>
  <si>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</si>
  <si>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</si>
  <si>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</si>
  <si>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</si>
  <si>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</si>
  <si>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</si>
  <si>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</si>
  <si>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</si>
  <si>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</si>
  <si>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</si>
  <si>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</si>
  <si>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</si>
  <si>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</si>
  <si>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</si>
  <si>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</si>
  <si>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</si>
  <si>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</si>
  <si>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</si>
  <si>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</si>
  <si>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</si>
  <si>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</si>
  <si>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</si>
  <si>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</si>
  <si>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</si>
  <si>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</si>
  <si>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</si>
  <si>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</si>
  <si>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</si>
  <si>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</si>
  <si>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</si>
  <si>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</si>
  <si>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</si>
  <si>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</si>
  <si>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</si>
  <si>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</si>
  <si>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</si>
  <si>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</si>
  <si>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</si>
  <si>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</si>
  <si>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</si>
  <si>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</si>
  <si>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</si>
  <si>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</si>
  <si>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</si>
  <si>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</si>
  <si>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</si>
  <si>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</si>
  <si>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</si>
  <si>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</si>
  <si>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</si>
  <si>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</si>
  <si>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</si>
  <si>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</si>
  <si>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</si>
  <si>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</si>
  <si>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</si>
  <si>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</si>
  <si>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</si>
  <si>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</si>
  <si>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</si>
  <si>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</si>
  <si>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</si>
  <si>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</si>
  <si>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</si>
  <si>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</si>
  <si>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</si>
  <si>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</si>
  <si>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</si>
  <si>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</si>
  <si>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</si>
  <si>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</si>
  <si>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</si>
  <si>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</si>
  <si>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</si>
  <si>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</si>
  <si>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</si>
  <si>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</si>
  <si>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</si>
  <si>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</si>
  <si>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</si>
  <si>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</si>
  <si>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</si>
  <si>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</si>
  <si>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</si>
  <si>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</si>
  <si>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</si>
  <si>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</si>
  <si>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</si>
  <si>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</si>
  <si>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</si>
  <si>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</si>
  <si>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</si>
  <si>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</si>
  <si>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</si>
  <si>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</si>
  <si>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</si>
  <si>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</si>
  <si>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</si>
  <si>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</si>
  <si>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</si>
  <si>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</si>
  <si>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</si>
  <si>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</si>
  <si>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</si>
  <si>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</si>
  <si>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</si>
  <si>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</si>
  <si>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</si>
  <si>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</si>
  <si>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</si>
  <si>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</si>
  <si>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</si>
  <si>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</si>
  <si>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</si>
  <si>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</si>
  <si>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</si>
  <si>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</si>
  <si>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</si>
  <si>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</si>
  <si>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</si>
  <si>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</si>
  <si>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</si>
  <si>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</si>
  <si>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</si>
  <si>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</si>
  <si>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</si>
  <si>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</si>
  <si>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</si>
  <si>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</si>
  <si>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</si>
  <si>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</si>
  <si>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</si>
  <si>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</si>
  <si>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</si>
  <si>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</si>
  <si>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</si>
  <si>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</si>
  <si>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</si>
  <si>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</si>
  <si>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</si>
  <si>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</si>
  <si>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</si>
  <si>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</si>
  <si>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</si>
  <si>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</si>
  <si>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</si>
  <si>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</si>
  <si>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</si>
  <si>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</si>
  <si>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</si>
  <si>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</si>
  <si>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</si>
  <si>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</si>
  <si>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</si>
  <si>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</si>
  <si>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</si>
  <si>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</si>
  <si>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</si>
  <si>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</si>
  <si>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</si>
  <si>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</si>
  <si>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</si>
  <si>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</si>
  <si>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</si>
  <si>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</si>
  <si>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</si>
  <si>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</si>
  <si>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</si>
  <si>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</si>
  <si>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</si>
  <si>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</si>
  <si>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</si>
  <si>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</si>
  <si>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</si>
  <si>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</si>
  <si>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</si>
  <si>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</si>
  <si>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</si>
  <si>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</si>
  <si>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</si>
  <si>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</si>
  <si>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</si>
  <si>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</si>
  <si>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</si>
  <si>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</si>
  <si>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</si>
  <si>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</si>
  <si>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</si>
  <si>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</si>
  <si>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</si>
  <si>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</si>
  <si>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</si>
  <si>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</si>
  <si>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</si>
  <si>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</si>
  <si>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</si>
  <si>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</si>
  <si>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</si>
  <si>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</si>
  <si>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</si>
  <si>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</si>
  <si>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</si>
  <si>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</si>
  <si>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</si>
  <si>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</si>
  <si>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</si>
  <si>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</si>
  <si>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</si>
  <si>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</si>
  <si>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</si>
  <si>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</si>
  <si>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</si>
  <si>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</si>
  <si>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</si>
  <si>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</si>
  <si>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</si>
  <si>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</si>
  <si>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</si>
  <si>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</si>
  <si>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</si>
  <si>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</si>
  <si>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</si>
  <si>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</si>
  <si>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</si>
  <si>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</si>
  <si>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</si>
  <si>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</si>
  <si>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</si>
  <si>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</si>
  <si>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</si>
  <si>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</si>
  <si>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</si>
  <si>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</si>
  <si>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</si>
  <si>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</si>
  <si>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</si>
  <si>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</si>
  <si>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</si>
  <si>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</si>
  <si>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</si>
  <si>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</si>
  <si>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</si>
  <si>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</si>
  <si>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</si>
  <si>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</si>
  <si>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</si>
  <si>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</si>
  <si>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</si>
  <si>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</si>
  <si>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</si>
  <si>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</si>
  <si>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</si>
  <si>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</si>
  <si>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</si>
  <si>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</si>
  <si>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</si>
  <si>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</si>
  <si>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</si>
  <si>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</si>
  <si>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</si>
  <si>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</si>
  <si>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</si>
  <si>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</si>
  <si>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</si>
  <si>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</si>
  <si>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</si>
  <si>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</si>
  <si>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</si>
  <si>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</si>
  <si>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</si>
  <si>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</si>
  <si>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</si>
  <si>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</si>
  <si>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</si>
  <si>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</si>
  <si>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</si>
  <si>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</si>
  <si>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</si>
  <si>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</si>
  <si>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</si>
  <si>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</si>
  <si>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</si>
  <si>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</si>
  <si>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</si>
  <si>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</si>
  <si>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</si>
  <si>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</si>
  <si>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</si>
  <si>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</si>
  <si>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</si>
  <si>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</si>
  <si>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</si>
  <si>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</si>
  <si>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</si>
  <si>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</si>
  <si>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</si>
  <si>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</si>
  <si>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</si>
  <si>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</si>
  <si>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</si>
  <si>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</si>
  <si>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</si>
  <si>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</si>
  <si>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</si>
  <si>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</si>
  <si>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</si>
  <si>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</si>
  <si>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</si>
  <si>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</si>
  <si>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</si>
  <si>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</si>
  <si>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</si>
  <si>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</si>
  <si>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</si>
  <si>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</si>
  <si>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</si>
  <si>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</si>
  <si>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</si>
  <si>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</si>
  <si>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</si>
  <si>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</si>
  <si>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</si>
  <si>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</si>
  <si>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</si>
  <si>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</si>
  <si>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</si>
  <si>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</si>
  <si>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</si>
  <si>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</si>
  <si>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</si>
  <si>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</si>
  <si>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</si>
  <si>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</si>
  <si>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</si>
  <si>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</si>
  <si>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</si>
  <si>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</si>
  <si>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</si>
  <si>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</si>
  <si>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</si>
  <si>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</si>
  <si>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</si>
  <si>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</si>
  <si>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</si>
  <si>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</si>
  <si>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</si>
  <si>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</si>
  <si>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</si>
  <si>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</si>
  <si>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</si>
  <si>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</si>
  <si>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</si>
  <si>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</si>
  <si>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</si>
  <si>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</si>
  <si>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</si>
  <si>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</si>
  <si>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</si>
  <si>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</si>
  <si>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</si>
  <si>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</si>
  <si>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</si>
  <si>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</si>
  <si>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</si>
  <si>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</si>
  <si>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</si>
  <si>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</si>
  <si>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</si>
  <si>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</si>
  <si>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</si>
  <si>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</si>
  <si>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</si>
  <si>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</si>
  <si>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</si>
  <si>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</si>
  <si>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</si>
  <si>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</si>
  <si>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</si>
  <si>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</si>
  <si>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</si>
  <si>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</si>
  <si>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</si>
  <si>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</si>
  <si>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</si>
  <si>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</si>
  <si>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</si>
  <si>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</si>
  <si>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</si>
  <si>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</si>
  <si>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</si>
  <si>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</si>
  <si>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</si>
  <si>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</si>
  <si>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</si>
  <si>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</si>
  <si>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</si>
  <si>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</si>
  <si>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</si>
  <si>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</si>
  <si>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</si>
  <si>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</si>
  <si>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</si>
  <si>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</si>
  <si>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</si>
  <si>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</si>
  <si>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</si>
  <si>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</si>
  <si>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</si>
  <si>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</si>
  <si>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</si>
  <si>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</si>
  <si>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</si>
  <si>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</si>
  <si>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</si>
  <si>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</si>
  <si>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</si>
  <si>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</si>
  <si>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</si>
  <si>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</si>
  <si>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</si>
  <si>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</si>
  <si>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</si>
  <si>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</si>
  <si>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</si>
  <si>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</si>
  <si>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</si>
  <si>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</si>
  <si>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</si>
  <si>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</si>
  <si>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</si>
  <si>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</si>
  <si>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</si>
  <si>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</si>
  <si>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</si>
  <si>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</si>
  <si>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</si>
  <si>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</si>
  <si>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</si>
  <si>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</si>
  <si>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</si>
  <si>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</si>
  <si>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</si>
  <si>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</si>
  <si>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</si>
  <si>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</si>
  <si>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</si>
  <si>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</si>
  <si>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</si>
  <si>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</si>
  <si>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</si>
  <si>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</si>
  <si>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</si>
  <si>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</si>
  <si>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</si>
  <si>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</si>
  <si>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</si>
  <si>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</si>
  <si>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</si>
  <si>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</si>
  <si>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</si>
  <si>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</si>
  <si>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</si>
  <si>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</si>
  <si>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</si>
  <si>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</si>
  <si>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</si>
  <si>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</si>
  <si>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</si>
  <si>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</si>
  <si>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</si>
  <si>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</si>
  <si>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</si>
  <si>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</si>
  <si>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</si>
  <si>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</si>
  <si>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</si>
  <si>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</si>
  <si>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</si>
  <si>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</si>
  <si>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</si>
  <si>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</si>
  <si>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</si>
  <si>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</si>
  <si>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</si>
  <si>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</si>
  <si>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</si>
  <si>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</si>
  <si>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</si>
  <si>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</si>
  <si>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</si>
  <si>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</si>
  <si>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</si>
  <si>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</si>
  <si>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</si>
  <si>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</si>
  <si>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</si>
  <si>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</si>
  <si>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</si>
  <si>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</si>
  <si>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</si>
  <si>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</si>
  <si>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</si>
  <si>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</si>
  <si>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</si>
  <si>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</si>
  <si>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</si>
  <si>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</si>
  <si>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</si>
  <si>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</si>
  <si>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</si>
  <si>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</si>
  <si>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</si>
  <si>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</si>
  <si>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</si>
  <si>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</si>
  <si>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</si>
  <si>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</si>
  <si>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</si>
  <si>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</si>
  <si>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</si>
  <si>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</si>
  <si>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</si>
  <si>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</si>
  <si>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</si>
  <si>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</si>
  <si>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</si>
  <si>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</si>
  <si>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</si>
  <si>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</si>
  <si>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</si>
  <si>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</si>
  <si>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</si>
  <si>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</si>
  <si>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</si>
  <si>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</si>
  <si>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</si>
  <si>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</si>
  <si>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</si>
  <si>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</si>
  <si>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</si>
  <si>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</si>
  <si>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</si>
  <si>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</si>
  <si>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</si>
  <si>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</si>
  <si>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</si>
  <si>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</si>
  <si>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</si>
  <si>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</si>
  <si>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</si>
  <si>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</si>
  <si>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</si>
  <si>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</si>
  <si>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</si>
  <si>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</si>
  <si>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</si>
  <si>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</si>
  <si>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</si>
  <si>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</si>
  <si>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</si>
  <si>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</si>
  <si>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</si>
  <si>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</si>
  <si>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</si>
  <si>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</si>
  <si>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</si>
  <si>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</si>
  <si>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</si>
  <si>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</si>
  <si>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</si>
  <si>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</si>
  <si>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</si>
  <si>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</si>
  <si>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</si>
  <si>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</si>
  <si>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</si>
  <si>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</si>
  <si>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</si>
  <si>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</si>
  <si>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</si>
  <si>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</si>
  <si>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</si>
  <si>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</si>
  <si>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</si>
  <si>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</si>
  <si>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</si>
  <si>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</si>
  <si>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</si>
  <si>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</si>
  <si>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</si>
  <si>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</si>
  <si>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</si>
  <si>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</si>
  <si>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</si>
  <si>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</si>
  <si>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</si>
  <si>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</si>
  <si>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</si>
  <si>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</si>
  <si>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</si>
  <si>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</si>
  <si>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</si>
  <si>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</si>
  <si>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</si>
  <si>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</si>
  <si>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</si>
  <si>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</si>
  <si>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</si>
  <si>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</si>
  <si>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</si>
  <si>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</si>
  <si>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</si>
  <si>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</si>
  <si>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</si>
  <si>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</si>
  <si>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</si>
  <si>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</si>
  <si>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</si>
  <si>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</si>
  <si>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</si>
  <si>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</si>
  <si>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</si>
  <si>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</si>
  <si>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</si>
  <si>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</si>
  <si>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</si>
  <si>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</si>
  <si>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</si>
  <si>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</si>
  <si>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</si>
  <si>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</si>
  <si>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</si>
  <si>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</si>
  <si>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</si>
  <si>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</si>
  <si>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</si>
  <si>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</si>
  <si>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</si>
  <si>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</si>
  <si>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</si>
  <si>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</si>
  <si>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</si>
  <si>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</si>
  <si>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</si>
  <si>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</si>
  <si>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</si>
  <si>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</si>
  <si>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</si>
  <si>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</si>
  <si>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</si>
  <si>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</si>
  <si>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</si>
  <si>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</si>
  <si>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</si>
  <si>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</si>
  <si>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</si>
  <si>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</si>
  <si>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</si>
  <si>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</si>
  <si>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</si>
  <si>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</si>
  <si>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</si>
  <si>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</si>
  <si>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</si>
  <si>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</si>
  <si>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</si>
  <si>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</si>
  <si>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</si>
  <si>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</si>
  <si>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</si>
  <si>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</si>
  <si>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</si>
  <si>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</si>
  <si>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</si>
  <si>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</si>
  <si>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</si>
  <si>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</si>
  <si>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</si>
  <si>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</si>
  <si>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</si>
  <si>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</si>
  <si>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</si>
  <si>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</si>
  <si>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</si>
  <si>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</si>
  <si>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</si>
  <si>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</si>
  <si>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</si>
  <si>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</si>
  <si>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</si>
  <si>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</si>
  <si>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</si>
  <si>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</si>
  <si>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</si>
  <si>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</si>
  <si>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</si>
  <si>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</si>
  <si>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</si>
  <si>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</si>
  <si>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</si>
  <si>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</si>
  <si>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</si>
  <si>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</si>
  <si>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</si>
  <si>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</si>
  <si>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</si>
  <si>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</si>
  <si>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</si>
  <si>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</si>
  <si>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</si>
  <si>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</si>
  <si>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</si>
  <si>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</si>
  <si>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</si>
  <si>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</si>
  <si>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</si>
  <si>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</si>
  <si>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</si>
  <si>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</si>
  <si>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</si>
  <si>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</si>
  <si>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</si>
  <si>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</si>
  <si>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</si>
  <si>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</si>
  <si>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</si>
  <si>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</si>
  <si>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</si>
  <si>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</si>
  <si>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</si>
  <si>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</si>
  <si>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</si>
  <si>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</si>
  <si>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</si>
  <si>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</si>
  <si>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</si>
  <si>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</si>
  <si>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</si>
  <si>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</si>
  <si>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</si>
  <si>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</si>
  <si>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</si>
  <si>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</si>
  <si>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</si>
  <si>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</si>
  <si>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</si>
  <si>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</si>
  <si>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</si>
  <si>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</si>
  <si>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</si>
  <si>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</si>
  <si>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</si>
  <si>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</si>
  <si>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</si>
  <si>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</si>
  <si>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</si>
  <si>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</si>
  <si>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</si>
  <si>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</si>
  <si>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</si>
  <si>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</si>
  <si>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</si>
  <si>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</si>
  <si>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</si>
  <si>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</si>
  <si>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</si>
  <si>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</si>
  <si>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</si>
  <si>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</si>
  <si>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</si>
  <si>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</si>
  <si>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</si>
  <si>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</si>
  <si>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</si>
  <si>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</si>
  <si>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</si>
  <si>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</si>
  <si>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</si>
  <si>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</si>
  <si>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</si>
  <si>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</si>
  <si>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</si>
  <si>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</si>
  <si>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</si>
  <si>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</si>
  <si>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</si>
  <si>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</si>
  <si>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</si>
  <si>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</si>
  <si>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</si>
  <si>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</si>
  <si>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</si>
  <si>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</si>
  <si>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</si>
  <si>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</si>
  <si>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</si>
  <si>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</si>
  <si>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</si>
  <si>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</si>
  <si>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</si>
  <si>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</si>
  <si>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</si>
  <si>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</si>
  <si>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</si>
  <si>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</si>
  <si>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</si>
  <si>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</si>
  <si>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</si>
  <si>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</si>
  <si>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</si>
  <si>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</si>
  <si>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</si>
  <si>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</si>
  <si>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</si>
  <si>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</si>
  <si>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</si>
  <si>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</si>
  <si>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</si>
  <si>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</si>
  <si>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</si>
  <si>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</si>
  <si>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</si>
  <si>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</si>
  <si>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</si>
  <si>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</si>
  <si>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</si>
  <si>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</si>
  <si>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</si>
  <si>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</si>
  <si>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</si>
  <si>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</si>
  <si>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</si>
  <si>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</si>
  <si>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</si>
  <si>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</si>
  <si>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</si>
  <si>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</si>
  <si>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</si>
  <si>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</si>
  <si>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</si>
  <si>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</si>
  <si>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</si>
  <si>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</si>
  <si>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</si>
  <si>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</si>
  <si>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</si>
  <si>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</si>
  <si>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</si>
  <si>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</si>
  <si>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</si>
  <si>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</si>
  <si>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</si>
  <si>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</si>
  <si>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</si>
  <si>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</si>
  <si>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</si>
  <si>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</si>
  <si>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</si>
  <si>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</si>
  <si>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</si>
  <si>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</si>
  <si>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</si>
  <si>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</si>
  <si>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</si>
  <si>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</si>
  <si>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</si>
  <si>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</si>
  <si>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</si>
  <si>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</si>
  <si>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</si>
  <si>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</si>
  <si>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</si>
  <si>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</si>
  <si>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</si>
  <si>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</si>
  <si>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</si>
  <si>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</si>
  <si>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</si>
  <si>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</si>
  <si>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</si>
  <si>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</si>
  <si>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</si>
  <si>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</si>
  <si>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</si>
  <si>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</si>
  <si>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</si>
  <si>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</si>
  <si>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</si>
  <si>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</si>
  <si>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</si>
  <si>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</si>
  <si>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</si>
  <si>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</si>
  <si>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</si>
  <si>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</si>
  <si>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</si>
  <si>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</si>
  <si>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</si>
  <si>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</si>
  <si>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</si>
  <si>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</si>
  <si>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</si>
  <si>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</si>
  <si>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</si>
  <si>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</si>
  <si>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</si>
  <si>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</si>
  <si>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</si>
  <si>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</si>
  <si>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</si>
  <si>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</si>
  <si>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</si>
  <si>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</si>
  <si>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</si>
  <si>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</si>
  <si>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</si>
  <si>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</si>
  <si>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</si>
  <si>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</si>
  <si>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</si>
  <si>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</si>
  <si>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</si>
  <si>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</si>
  <si>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</si>
  <si>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</si>
  <si>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</si>
  <si>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</si>
  <si>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</si>
  <si>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</si>
  <si>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</si>
  <si>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</si>
  <si>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</si>
  <si>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</si>
  <si>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</si>
  <si>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</si>
  <si>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</si>
  <si>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</si>
  <si>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</si>
  <si>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</si>
  <si>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</si>
  <si>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</si>
  <si>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</si>
  <si>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</si>
  <si>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</si>
  <si>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</si>
  <si>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</si>
  <si>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</si>
  <si>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</si>
  <si>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</si>
  <si>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</si>
  <si>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</si>
  <si>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</si>
  <si>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</si>
  <si>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</si>
  <si>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</si>
  <si>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</si>
  <si>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</si>
  <si>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</si>
  <si>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</si>
  <si>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</si>
  <si>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</si>
  <si>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</si>
  <si>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</si>
  <si>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</si>
  <si>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</si>
  <si>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</si>
  <si>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</si>
  <si>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</si>
  <si>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</si>
  <si>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</si>
  <si>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</si>
  <si>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</si>
  <si>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</si>
  <si>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</si>
  <si>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</si>
  <si>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</si>
  <si>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</si>
  <si>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</si>
  <si>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</si>
  <si>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</si>
  <si>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</si>
  <si>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</si>
  <si>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</si>
  <si>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</si>
  <si>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</si>
  <si>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</si>
  <si>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</si>
  <si>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</si>
  <si>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</si>
  <si>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</si>
  <si>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</si>
  <si>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</si>
  <si>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</si>
  <si>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</si>
  <si>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</si>
  <si>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</si>
  <si>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</si>
  <si>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</si>
  <si>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</si>
  <si>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</si>
  <si>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</si>
  <si>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</si>
  <si>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</si>
  <si>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</si>
  <si>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</si>
  <si>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</si>
  <si>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</si>
  <si>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</si>
  <si>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</si>
  <si>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</si>
  <si>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</si>
  <si>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</si>
  <si>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</si>
  <si>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</si>
  <si>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</si>
  <si>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</si>
  <si>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</si>
  <si>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</si>
  <si>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</si>
  <si>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</si>
  <si>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</si>
  <si>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</si>
  <si>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</si>
  <si>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</si>
  <si>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</si>
  <si>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</si>
  <si>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</si>
  <si>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</si>
  <si>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</si>
  <si>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</si>
  <si>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</si>
  <si>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</si>
  <si>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</si>
  <si>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</si>
  <si>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</si>
  <si>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</si>
  <si>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</si>
  <si>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</si>
  <si>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</si>
  <si>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</si>
  <si>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</si>
  <si>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</si>
  <si>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</si>
  <si>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</si>
  <si>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</si>
  <si>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</si>
  <si>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</si>
  <si>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</si>
  <si>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</si>
  <si>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</si>
  <si>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</si>
  <si>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</si>
  <si>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</si>
  <si>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</si>
  <si>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</si>
  <si>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</si>
  <si>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</si>
  <si>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</si>
  <si>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</si>
  <si>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</si>
  <si>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</si>
  <si>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</si>
  <si>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</si>
  <si>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</si>
  <si>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</si>
  <si>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</si>
  <si>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</si>
  <si>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</si>
  <si>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</si>
  <si>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</si>
  <si>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</si>
  <si>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</si>
  <si>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</si>
  <si>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</si>
  <si>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</si>
  <si>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</si>
  <si>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</si>
  <si>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</si>
  <si>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</si>
  <si>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</si>
  <si>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</si>
  <si>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</si>
  <si>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</si>
  <si>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</si>
  <si>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</si>
  <si>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</si>
  <si>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</si>
  <si>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</si>
  <si>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</si>
  <si>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</si>
  <si>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</si>
  <si>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</si>
  <si>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</si>
  <si>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</si>
  <si>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</si>
  <si>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</si>
  <si>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</si>
  <si>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</si>
  <si>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</si>
  <si>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</si>
  <si>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</si>
  <si>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</si>
  <si>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</si>
  <si>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</si>
  <si>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</si>
  <si>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</si>
  <si>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</si>
  <si>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</si>
  <si>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</si>
  <si>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</si>
  <si>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</si>
  <si>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</si>
  <si>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</si>
  <si>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</si>
  <si>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</si>
  <si>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</si>
  <si>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</si>
  <si>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</si>
  <si>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</si>
  <si>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</si>
  <si>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</si>
  <si>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</si>
  <si>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</si>
  <si>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</si>
  <si>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</si>
  <si>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</si>
  <si>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</si>
  <si>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</si>
  <si>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</si>
  <si>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</si>
  <si>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</si>
  <si>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</si>
  <si>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</si>
  <si>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</si>
  <si>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</si>
  <si>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</si>
  <si>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</si>
  <si>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</si>
  <si>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</si>
  <si>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</si>
  <si>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</si>
  <si>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</si>
  <si>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</si>
  <si>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</si>
  <si>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</si>
  <si>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</si>
  <si>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</si>
  <si>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</si>
  <si>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</si>
  <si>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</si>
  <si>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</si>
  <si>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</si>
  <si>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</si>
  <si>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</si>
  <si>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</si>
  <si>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</si>
  <si>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</si>
  <si>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</si>
  <si>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</si>
  <si>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</si>
  <si>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</si>
  <si>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</si>
  <si>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</si>
  <si>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</si>
  <si>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</si>
  <si>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</si>
  <si>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</si>
  <si>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</si>
  <si>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</si>
  <si>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</si>
  <si>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</si>
  <si>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</si>
  <si>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</si>
  <si>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</si>
  <si>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</si>
  <si>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</si>
  <si>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</si>
  <si>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</si>
  <si>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</si>
  <si>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</si>
  <si>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</si>
  <si>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</si>
  <si>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</si>
  <si>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</si>
  <si>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</si>
  <si>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</si>
  <si>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</si>
  <si>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</si>
  <si>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</si>
  <si>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</si>
  <si>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</si>
  <si>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</si>
  <si>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</si>
  <si>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</si>
  <si>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</si>
  <si>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</si>
  <si>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</si>
  <si>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</si>
  <si>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</si>
  <si>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</si>
  <si>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</si>
  <si>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</si>
  <si>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</si>
  <si>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</si>
  <si>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</si>
  <si>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</si>
  <si>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</si>
  <si>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</si>
  <si>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</si>
  <si>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</si>
  <si>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</si>
  <si>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</si>
  <si>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</si>
  <si>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</si>
  <si>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</si>
  <si>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</si>
  <si>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</si>
  <si>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</si>
  <si>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</si>
  <si>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</si>
  <si>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</si>
  <si>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</si>
  <si>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</si>
  <si>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</si>
  <si>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</si>
  <si>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</si>
  <si>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</si>
  <si>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</si>
  <si>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</si>
  <si>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</si>
  <si>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</si>
  <si>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</si>
  <si>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</si>
  <si>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</si>
  <si>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</si>
  <si>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</si>
  <si>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</si>
  <si>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</si>
  <si>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</si>
  <si>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</si>
  <si>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</si>
  <si>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</si>
  <si>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</si>
  <si>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</si>
  <si>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</si>
  <si>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</si>
  <si>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</si>
  <si>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</si>
  <si>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</si>
  <si>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</si>
  <si>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</si>
  <si>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</si>
  <si>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</si>
  <si>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</si>
  <si>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</si>
  <si>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</si>
  <si>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</si>
  <si>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</si>
  <si>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</si>
  <si>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</si>
  <si>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</si>
  <si>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</si>
  <si>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</si>
  <si>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</si>
  <si>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</si>
  <si>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</si>
  <si>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</si>
  <si>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</si>
  <si>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</si>
  <si>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</si>
  <si>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</si>
  <si>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</si>
  <si>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</si>
  <si>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</si>
  <si>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</si>
  <si>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</si>
  <si>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</si>
  <si>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</si>
  <si>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</si>
  <si>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</si>
  <si>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</si>
  <si>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</si>
  <si>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</si>
  <si>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</si>
  <si>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</si>
  <si>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</si>
  <si>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</si>
  <si>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</si>
  <si>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</si>
  <si>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</si>
  <si>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</si>
  <si>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</si>
  <si>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</si>
  <si>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</si>
  <si>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</si>
  <si>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</si>
  <si>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</si>
  <si>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</si>
  <si>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</si>
  <si>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</si>
  <si>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</si>
  <si>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</si>
  <si>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</si>
  <si>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</si>
  <si>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</si>
  <si>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</si>
  <si>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</si>
  <si>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</si>
  <si>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</si>
  <si>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</si>
  <si>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</si>
  <si>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</si>
  <si>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</si>
  <si>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</si>
  <si>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</si>
  <si>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</si>
  <si>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</si>
  <si>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</si>
  <si>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</si>
  <si>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</si>
  <si>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</si>
  <si>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</si>
  <si>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</si>
  <si>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</si>
  <si>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</si>
  <si>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</si>
  <si>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</si>
  <si>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</si>
  <si>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</si>
  <si>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</si>
  <si>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</si>
  <si>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</si>
  <si>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</si>
  <si>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</si>
  <si>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</si>
  <si>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</si>
  <si>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</si>
  <si>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</si>
  <si>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</si>
  <si>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</si>
  <si>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</si>
  <si>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</si>
  <si>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</si>
  <si>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</si>
  <si>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</si>
  <si>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</si>
  <si>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</si>
  <si>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</si>
  <si>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</si>
  <si>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</si>
  <si>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</si>
  <si>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</si>
  <si>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</si>
  <si>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</si>
  <si>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</si>
  <si>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</si>
  <si>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</si>
  <si>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</si>
  <si>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</si>
  <si>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</si>
  <si>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</si>
  <si>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</si>
  <si>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</si>
  <si>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</si>
  <si>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</si>
  <si>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</si>
  <si>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</si>
  <si>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</si>
  <si>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</si>
  <si>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</si>
  <si>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</si>
  <si>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</si>
  <si>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</si>
  <si>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</si>
  <si>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</si>
  <si>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</si>
  <si>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</si>
  <si>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</si>
  <si>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</si>
  <si>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</si>
  <si>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</si>
  <si>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</si>
  <si>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</si>
  <si>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</si>
  <si>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</si>
  <si>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</si>
  <si>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</si>
  <si>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</si>
  <si>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</si>
  <si>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</si>
  <si>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</si>
  <si>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</si>
  <si>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</si>
  <si>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</si>
  <si>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</si>
  <si>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</si>
  <si>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</si>
  <si>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</si>
  <si>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</si>
  <si>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</si>
  <si>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</si>
  <si>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</si>
  <si>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</si>
  <si>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</si>
  <si>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</si>
  <si>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</si>
  <si>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</si>
  <si>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</si>
  <si>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</si>
  <si>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</si>
  <si>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</si>
  <si>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</si>
  <si>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</si>
  <si>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</si>
  <si>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</si>
  <si>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</si>
  <si>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</si>
  <si>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</si>
  <si>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</si>
  <si>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</si>
  <si>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</si>
  <si>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</si>
  <si>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</si>
  <si>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</si>
  <si>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</si>
  <si>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</si>
  <si>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</si>
  <si>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</si>
  <si>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</si>
  <si>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</si>
  <si>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</si>
  <si>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</si>
  <si>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</si>
  <si>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</si>
  <si>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</si>
  <si>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</si>
  <si>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</si>
  <si>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</si>
  <si>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</si>
  <si>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</si>
  <si>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</si>
  <si>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</si>
  <si>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</si>
  <si>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</si>
  <si>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</si>
  <si>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</si>
  <si>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</si>
  <si>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</si>
  <si>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</si>
  <si>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</si>
  <si>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</si>
  <si>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</si>
  <si>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</si>
  <si>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</si>
  <si>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</si>
  <si>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</si>
  <si>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</si>
  <si>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</si>
  <si>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</si>
  <si>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</si>
  <si>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</si>
  <si>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</si>
  <si>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</si>
  <si>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</si>
  <si>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</si>
  <si>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</si>
  <si>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</si>
  <si>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</si>
  <si>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</si>
  <si>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</si>
  <si>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</si>
  <si>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</si>
  <si>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</si>
  <si>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</si>
  <si>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</si>
  <si>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</si>
  <si>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</si>
  <si>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</si>
  <si>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</si>
  <si>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</si>
  <si>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</si>
  <si>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</si>
  <si>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</si>
  <si>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</si>
  <si>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</si>
  <si>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</si>
  <si>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</si>
  <si>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</si>
  <si>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</si>
  <si>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</si>
  <si>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</si>
  <si>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</si>
  <si>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</si>
  <si>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</si>
  <si>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</si>
  <si>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</si>
  <si>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</si>
  <si>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</si>
  <si>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</si>
  <si>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</si>
  <si>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</si>
  <si>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</si>
  <si>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</si>
  <si>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</si>
  <si>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</si>
  <si>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</si>
  <si>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</si>
  <si>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</si>
  <si>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</si>
  <si>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</si>
  <si>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</si>
  <si>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</si>
  <si>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</si>
  <si>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</si>
  <si>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</si>
  <si>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</si>
  <si>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</si>
  <si>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</si>
  <si>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</si>
  <si>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</si>
  <si>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</si>
  <si>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</si>
  <si>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</si>
  <si>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</si>
  <si>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</si>
  <si>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</si>
  <si>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</si>
  <si>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</si>
  <si>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</si>
  <si>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</si>
  <si>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</si>
  <si>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</si>
  <si>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</si>
  <si>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</si>
  <si>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</si>
  <si>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</si>
  <si>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</si>
  <si>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</si>
  <si>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</si>
  <si>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</si>
  <si>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</si>
  <si>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</si>
  <si>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</si>
  <si>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</si>
  <si>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</si>
  <si>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</si>
  <si>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</si>
  <si>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</si>
  <si>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</si>
  <si>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</si>
  <si>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</si>
  <si>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</si>
  <si>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</si>
  <si>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</si>
  <si>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</si>
  <si>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</si>
  <si>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</si>
  <si>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</si>
  <si>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</si>
  <si>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</si>
  <si>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</si>
  <si>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</si>
  <si>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</si>
  <si>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</si>
  <si>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</si>
  <si>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</si>
  <si>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</si>
  <si>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</si>
  <si>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</si>
  <si>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</si>
  <si>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</si>
  <si>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</si>
  <si>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</si>
  <si>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</si>
  <si>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</si>
  <si>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</si>
  <si>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</si>
  <si>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</si>
  <si>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</si>
  <si>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</si>
  <si>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</si>
  <si>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</si>
  <si>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</si>
  <si>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</si>
  <si>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</si>
  <si>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</si>
  <si>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</si>
  <si>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</si>
  <si>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</si>
  <si>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</si>
  <si>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</si>
  <si>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</si>
  <si>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</si>
  <si>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</si>
  <si>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</si>
  <si>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</si>
  <si>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</si>
  <si>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</si>
  <si>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</si>
  <si>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</si>
  <si>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</si>
  <si>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</si>
  <si>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</si>
  <si>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</si>
  <si>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</si>
  <si>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</si>
  <si>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</si>
  <si>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</si>
  <si>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</si>
  <si>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</si>
  <si>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</si>
  <si>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</si>
  <si>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</si>
  <si>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</si>
  <si>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</si>
  <si>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</si>
  <si>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</si>
  <si>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</si>
  <si>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</si>
  <si>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</si>
  <si>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</si>
  <si>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</si>
  <si>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</si>
  <si>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</si>
  <si>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</si>
  <si>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</si>
  <si>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</si>
  <si>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</si>
  <si>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</si>
  <si>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</si>
  <si>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</si>
  <si>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</si>
  <si>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</si>
  <si>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</si>
  <si>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</si>
  <si>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</si>
  <si>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</si>
  <si>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</si>
  <si>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</si>
  <si>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</si>
  <si>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</si>
  <si>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</si>
  <si>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</si>
  <si>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</si>
  <si>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</si>
  <si>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</si>
  <si>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</si>
  <si>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</si>
  <si>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</si>
  <si>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</si>
  <si>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</si>
  <si>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</si>
  <si>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</si>
  <si>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</si>
  <si>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</si>
  <si>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</si>
  <si>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</si>
  <si>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</si>
  <si>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</si>
  <si>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</si>
  <si>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</si>
  <si>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</si>
  <si>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</si>
  <si>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</si>
  <si>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</si>
  <si>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</si>
  <si>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</si>
  <si>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</si>
  <si>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</si>
  <si>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</si>
  <si>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</si>
  <si>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</si>
  <si>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</si>
  <si>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</si>
  <si>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</si>
  <si>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</si>
  <si>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</si>
  <si>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</si>
  <si>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</si>
  <si>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</si>
  <si>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</si>
  <si>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</si>
  <si>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</si>
  <si>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</si>
  <si>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</si>
  <si>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</si>
  <si>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</si>
  <si>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</si>
  <si>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</si>
  <si>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</si>
  <si>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</si>
  <si>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</si>
  <si>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</si>
  <si>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</si>
  <si>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</si>
  <si>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</si>
  <si>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</si>
  <si>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</si>
  <si>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</si>
  <si>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</si>
  <si>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</si>
  <si>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</si>
  <si>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</si>
  <si>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</si>
  <si>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</si>
  <si>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</si>
  <si>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</si>
  <si>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</si>
  <si>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</si>
  <si>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</si>
  <si>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</si>
  <si>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</si>
  <si>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</si>
  <si>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</si>
  <si>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</si>
  <si>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</si>
  <si>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</si>
  <si>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</si>
  <si>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</si>
  <si>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</si>
  <si>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</si>
  <si>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</si>
  <si>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</si>
  <si>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</si>
  <si>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</si>
  <si>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</si>
  <si>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</si>
  <si>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</si>
  <si>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</si>
  <si>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</si>
  <si>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</si>
  <si>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</si>
  <si>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</si>
  <si>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</si>
  <si>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</si>
  <si>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</si>
  <si>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</si>
  <si>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</si>
  <si>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</si>
  <si>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</si>
  <si>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</si>
  <si>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</si>
  <si>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</si>
  <si>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</si>
  <si>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</si>
  <si>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</si>
  <si>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</si>
  <si>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</si>
  <si>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</si>
  <si>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</si>
  <si>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</si>
  <si>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</si>
  <si>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</si>
  <si>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</si>
  <si>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</si>
  <si>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</si>
  <si>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</si>
  <si>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</si>
  <si>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</si>
  <si>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</si>
  <si>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</si>
  <si>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</si>
  <si>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</si>
  <si>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</si>
  <si>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</si>
  <si>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</si>
  <si>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</si>
  <si>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</si>
  <si>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</si>
  <si>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</si>
  <si>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</si>
  <si>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</si>
  <si>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</si>
  <si>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</si>
  <si>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</si>
  <si>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</si>
  <si>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</si>
  <si>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</si>
  <si>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</si>
  <si>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</si>
  <si>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</si>
  <si>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</si>
  <si>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</si>
  <si>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</si>
  <si>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</si>
  <si>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</si>
  <si>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</si>
  <si>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</si>
  <si>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</si>
  <si>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</si>
  <si>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</si>
  <si>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</si>
  <si>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</si>
  <si>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</si>
  <si>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</si>
  <si>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</si>
  <si>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</si>
  <si>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</si>
  <si>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</si>
  <si>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</si>
  <si>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</si>
  <si>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</si>
  <si>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</si>
  <si>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</si>
  <si>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</si>
  <si>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</si>
  <si>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</si>
  <si>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</si>
  <si>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</si>
  <si>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</si>
  <si>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</si>
  <si>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</si>
  <si>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</si>
  <si>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</si>
  <si>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</si>
  <si>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</si>
  <si>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</si>
  <si>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</si>
  <si>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</si>
  <si>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</si>
  <si>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</si>
  <si>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</si>
  <si>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</si>
  <si>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</si>
  <si>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</si>
  <si>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</si>
  <si>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</si>
  <si>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</si>
  <si>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</si>
  <si>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</si>
  <si>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</si>
  <si>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</si>
  <si>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</si>
  <si>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</si>
  <si>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</si>
  <si>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</si>
  <si>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</si>
  <si>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</si>
  <si>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</si>
  <si>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</si>
  <si>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</si>
  <si>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</si>
  <si>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</si>
  <si>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</si>
  <si>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</si>
  <si>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</si>
  <si>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</si>
  <si>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</si>
  <si>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</si>
  <si>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</si>
  <si>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</si>
  <si>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</si>
  <si>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</si>
  <si>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</si>
  <si>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</si>
  <si>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</si>
  <si>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</si>
  <si>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</si>
  <si>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</si>
  <si>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</si>
  <si>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</si>
  <si>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</si>
  <si>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</si>
  <si>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</si>
  <si>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</si>
  <si>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</si>
  <si>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</si>
  <si>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</si>
  <si>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</si>
  <si>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</si>
  <si>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</si>
  <si>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</si>
  <si>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</si>
  <si>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</si>
  <si>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</si>
  <si>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</si>
  <si>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</si>
  <si>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</si>
  <si>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</si>
  <si>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</si>
  <si>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</si>
  <si>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</si>
  <si>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</si>
  <si>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</si>
  <si>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</si>
  <si>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</si>
  <si>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</si>
  <si>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</si>
  <si>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</si>
  <si>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</si>
  <si>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</si>
  <si>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</si>
  <si>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</si>
  <si>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</si>
  <si>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</si>
  <si>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</si>
  <si>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</si>
  <si>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</si>
  <si>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</si>
  <si>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</si>
  <si>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</si>
  <si>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</si>
  <si>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</si>
  <si>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</si>
  <si>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</si>
  <si>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</si>
  <si>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</si>
  <si>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</si>
  <si>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</si>
  <si>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</si>
  <si>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</si>
  <si>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</si>
  <si>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</si>
  <si>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</si>
  <si>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</si>
  <si>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</si>
  <si>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</si>
  <si>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</si>
  <si>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</si>
  <si>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</si>
  <si>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</si>
  <si>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</si>
  <si>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</si>
  <si>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</si>
  <si>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</si>
  <si>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</si>
  <si>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</si>
  <si>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</si>
  <si>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</si>
  <si>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</si>
  <si>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</si>
  <si>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</si>
  <si>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</si>
  <si>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</si>
  <si>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</si>
  <si>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</si>
  <si>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</si>
  <si>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</si>
  <si>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</si>
  <si>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</si>
  <si>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</si>
  <si>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</si>
  <si>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</si>
  <si>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</si>
  <si>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</si>
  <si>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</si>
  <si>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</si>
  <si>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</si>
  <si>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</si>
  <si>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</si>
  <si>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</si>
  <si>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</si>
  <si>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</si>
  <si>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</si>
  <si>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</si>
  <si>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</si>
  <si>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</si>
  <si>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</si>
  <si>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</si>
  <si>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</si>
  <si>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</si>
  <si>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</si>
  <si>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</si>
  <si>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</si>
  <si>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</si>
  <si>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</si>
  <si>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</si>
  <si>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</si>
  <si>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</si>
  <si>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</si>
  <si>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</si>
  <si>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</si>
  <si>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</si>
  <si>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</si>
  <si>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</si>
  <si>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</si>
  <si>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</si>
  <si>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</si>
  <si>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</si>
  <si>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</si>
  <si>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</si>
  <si>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</si>
  <si>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</si>
  <si>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</si>
  <si>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</si>
  <si>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</si>
  <si>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</si>
  <si>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</si>
  <si>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</si>
  <si>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</si>
  <si>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</si>
  <si>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</si>
  <si>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</si>
  <si>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</si>
  <si>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</si>
  <si>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</si>
  <si>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</si>
  <si>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</si>
  <si>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</si>
  <si>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</si>
  <si>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</si>
  <si>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</si>
  <si>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</si>
  <si>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</si>
  <si>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</si>
  <si>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</si>
  <si>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</si>
  <si>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</si>
  <si>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</si>
  <si>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</si>
  <si>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</si>
  <si>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</si>
  <si>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</si>
  <si>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</si>
  <si>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</si>
  <si>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</si>
  <si>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</si>
  <si>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</si>
  <si>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</si>
  <si>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</si>
  <si>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</si>
  <si>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</si>
  <si>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</si>
  <si>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</si>
  <si>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</si>
  <si>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</si>
  <si>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</si>
  <si>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</si>
  <si>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</si>
  <si>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</si>
  <si>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</si>
  <si>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</si>
  <si>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</si>
  <si>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</si>
  <si>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</si>
  <si>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</si>
  <si>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</si>
  <si>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</si>
  <si>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</si>
  <si>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</si>
  <si>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</si>
  <si>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</si>
  <si>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</si>
  <si>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</si>
  <si>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</si>
  <si>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</si>
  <si>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</si>
  <si>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</si>
  <si>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</si>
  <si>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</si>
  <si>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</si>
  <si>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</si>
  <si>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</si>
  <si>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</si>
  <si>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</si>
  <si>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</si>
  <si>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</si>
  <si>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</si>
  <si>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</si>
  <si>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</si>
  <si>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</si>
  <si>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</si>
  <si>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</si>
  <si>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</si>
  <si>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</si>
  <si>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</si>
  <si>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</si>
  <si>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</si>
  <si>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</si>
  <si>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</si>
  <si>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</si>
  <si>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</si>
  <si>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</si>
  <si>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</si>
  <si>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</si>
  <si>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</si>
  <si>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</si>
  <si>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</si>
  <si>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</si>
  <si>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</si>
  <si>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</si>
  <si>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</si>
  <si>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</si>
  <si>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</si>
  <si>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</si>
  <si>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</si>
  <si>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</si>
  <si>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</si>
  <si>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</si>
  <si>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</si>
  <si>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</si>
  <si>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</si>
  <si>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</si>
  <si>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</si>
  <si>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</si>
  <si>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</si>
  <si>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</si>
  <si>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</si>
  <si>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</si>
  <si>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</si>
  <si>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</si>
  <si>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</si>
  <si>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</si>
  <si>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</si>
  <si>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</si>
  <si>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</si>
  <si>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</si>
  <si>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</si>
  <si>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</si>
  <si>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</si>
  <si>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</si>
  <si>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</si>
  <si>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</si>
  <si>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</si>
  <si>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</si>
  <si>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</si>
  <si>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</si>
  <si>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</si>
  <si>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</si>
  <si>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</si>
  <si>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</si>
  <si>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</si>
  <si>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</si>
  <si>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</si>
  <si>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</si>
  <si>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</si>
  <si>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</si>
  <si>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</si>
  <si>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</si>
  <si>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</si>
  <si>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</si>
  <si>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</si>
  <si>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</si>
  <si>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</si>
  <si>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</si>
  <si>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</si>
  <si>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</si>
  <si>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</si>
  <si>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</si>
  <si>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</si>
  <si>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</si>
  <si>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</si>
  <si>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</si>
  <si>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</si>
  <si>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</si>
  <si>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</si>
  <si>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</si>
  <si>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</si>
  <si>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</si>
  <si>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</si>
  <si>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</si>
  <si>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</si>
  <si>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</si>
  <si>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</si>
  <si>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</si>
  <si>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</si>
  <si>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</si>
  <si>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</si>
  <si>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</si>
  <si>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</si>
  <si>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</si>
  <si>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</si>
  <si>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</si>
  <si>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</si>
  <si>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</si>
  <si>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</si>
  <si>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</si>
  <si>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</si>
  <si>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</si>
  <si>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</si>
  <si>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</si>
  <si>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</si>
  <si>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</si>
  <si>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</si>
  <si>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</si>
  <si>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</si>
  <si>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</si>
  <si>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</si>
  <si>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</si>
  <si>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</si>
  <si>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</si>
  <si>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</si>
  <si>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</si>
  <si>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</si>
  <si>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</si>
  <si>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</si>
  <si>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</si>
  <si>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</si>
  <si>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</si>
  <si>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</si>
  <si>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</si>
  <si>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</si>
  <si>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</si>
  <si>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</si>
  <si>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</si>
  <si>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</si>
  <si>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</si>
  <si>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</si>
  <si>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</si>
  <si>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</si>
  <si>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</si>
  <si>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</si>
  <si>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</si>
  <si>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</si>
  <si>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</si>
  <si>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</si>
  <si>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</si>
  <si>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</si>
  <si>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</si>
  <si>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</si>
  <si>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</si>
  <si>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</si>
  <si>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</si>
  <si>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</si>
  <si>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</si>
  <si>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</si>
  <si>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</si>
  <si>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</si>
  <si>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</si>
  <si>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</si>
  <si>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</si>
  <si>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</si>
  <si>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</si>
  <si>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</si>
  <si>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</si>
  <si>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</si>
  <si>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</si>
  <si>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</si>
  <si>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</si>
  <si>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</si>
  <si>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</si>
  <si>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</si>
  <si>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</si>
  <si>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</si>
  <si>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</si>
  <si>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</si>
  <si>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</si>
  <si>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</si>
  <si>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</si>
  <si>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</si>
  <si>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</si>
  <si>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</si>
  <si>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</si>
  <si>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</si>
  <si>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</si>
  <si>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</si>
  <si>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</si>
  <si>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</si>
  <si>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</si>
  <si>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</si>
  <si>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</si>
  <si>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</si>
  <si>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</si>
  <si>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</si>
  <si>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</si>
  <si>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</si>
  <si>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</si>
  <si>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</si>
  <si>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</si>
  <si>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</si>
  <si>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</si>
  <si>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</si>
  <si>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</si>
  <si>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</si>
  <si>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</si>
  <si>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</si>
  <si>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</si>
  <si>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</si>
  <si>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</si>
  <si>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</si>
  <si>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</si>
  <si>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</si>
  <si>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</si>
  <si>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</si>
  <si>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</si>
  <si>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</si>
  <si>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</si>
  <si>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</si>
  <si>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</si>
  <si>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</si>
  <si>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</si>
  <si>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</si>
  <si>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</si>
  <si>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</si>
  <si>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</si>
  <si>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</si>
  <si>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</si>
  <si>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</si>
  <si>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</si>
  <si>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</si>
  <si>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</si>
  <si>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</si>
  <si>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</si>
  <si>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</si>
  <si>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</si>
  <si>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</si>
  <si>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</si>
  <si>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</si>
  <si>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</si>
  <si>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</si>
  <si>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</si>
  <si>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</si>
  <si>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</si>
  <si>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</si>
  <si>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</si>
  <si>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</si>
  <si>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</si>
  <si>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</si>
  <si>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</si>
  <si>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</si>
  <si>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</si>
  <si>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</si>
  <si>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</si>
  <si>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</si>
  <si>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</si>
  <si>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</si>
  <si>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</si>
  <si>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</si>
  <si>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</si>
  <si>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</si>
  <si>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</si>
  <si>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</si>
  <si>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</si>
  <si>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</si>
  <si>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</si>
  <si>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</si>
  <si>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</si>
  <si>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</si>
  <si>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</si>
  <si>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</si>
  <si>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</si>
  <si>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</si>
  <si>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</si>
  <si>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</si>
  <si>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</si>
  <si>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</si>
  <si>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</si>
  <si>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</si>
  <si>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</si>
  <si>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</si>
  <si>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</si>
  <si>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</si>
  <si>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</si>
  <si>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</si>
  <si>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</si>
  <si>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</si>
  <si>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</si>
  <si>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</si>
  <si>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</si>
  <si>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</si>
  <si>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</si>
  <si>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</si>
  <si>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</si>
  <si>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</si>
  <si>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</si>
  <si>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</si>
  <si>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</si>
  <si>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</si>
  <si>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</si>
  <si>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</si>
  <si>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</si>
  <si>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</si>
  <si>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</si>
  <si>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</si>
  <si>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</si>
  <si>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</si>
  <si>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</si>
  <si>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</si>
  <si>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</si>
  <si>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</si>
  <si>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</si>
  <si>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</si>
  <si>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</si>
  <si>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</si>
  <si>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</si>
  <si>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</si>
  <si>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</si>
  <si>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</si>
  <si>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</si>
  <si>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</si>
  <si>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</si>
  <si>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</si>
  <si>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</si>
  <si>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</si>
  <si>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</si>
  <si>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</si>
  <si>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</si>
  <si>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</si>
  <si>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</si>
  <si>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</si>
  <si>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</si>
  <si>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</si>
  <si>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</si>
  <si>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</si>
  <si>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</si>
  <si>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</si>
  <si>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</si>
  <si>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</si>
  <si>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</si>
  <si>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</si>
  <si>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</si>
  <si>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</si>
  <si>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</si>
  <si>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</si>
  <si>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</si>
  <si>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</si>
  <si>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</si>
  <si>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</si>
  <si>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</si>
  <si>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</si>
  <si>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</si>
  <si>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</si>
  <si>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</si>
  <si>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</si>
  <si>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</si>
  <si>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</si>
  <si>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</si>
  <si>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</si>
  <si>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</si>
  <si>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</si>
  <si>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</si>
  <si>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</si>
  <si>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</si>
  <si>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</si>
  <si>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</si>
  <si>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</si>
  <si>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</si>
  <si>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</si>
  <si>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</si>
  <si>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</si>
  <si>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</si>
  <si>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</si>
  <si>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</si>
  <si>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</si>
  <si>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</si>
  <si>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</si>
  <si>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</si>
  <si>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</si>
  <si>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</si>
  <si>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</si>
  <si>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</si>
  <si>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</si>
  <si>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</si>
  <si>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</si>
  <si>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</si>
  <si>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</si>
  <si>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</si>
  <si>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</si>
  <si>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</si>
  <si>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</si>
  <si>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</si>
  <si>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</si>
  <si>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</si>
  <si>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</si>
  <si>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</si>
  <si>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</si>
  <si>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</si>
  <si>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</si>
  <si>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</si>
  <si>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</si>
  <si>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</si>
  <si>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</si>
  <si>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</si>
  <si>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</si>
  <si>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</si>
  <si>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</si>
  <si>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</si>
  <si>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</si>
  <si>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</si>
  <si>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</si>
  <si>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</si>
  <si>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</si>
  <si>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</si>
  <si>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</si>
  <si>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</si>
  <si>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</si>
  <si>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</si>
  <si>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</si>
  <si>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</si>
  <si>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</si>
  <si>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</si>
  <si>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</si>
  <si>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</si>
  <si>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</si>
  <si>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</si>
  <si>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</si>
  <si>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</si>
  <si>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</si>
  <si>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</si>
  <si>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</si>
  <si>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</si>
  <si>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</si>
  <si>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</si>
  <si>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</si>
  <si>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</si>
  <si>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</si>
  <si>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</si>
  <si>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</si>
  <si>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</si>
  <si>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</si>
  <si>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</si>
  <si>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</si>
  <si>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</si>
  <si>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</si>
  <si>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</si>
  <si>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</si>
  <si>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</si>
  <si>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</si>
  <si>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</si>
  <si>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</si>
  <si>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</si>
  <si>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</si>
  <si>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</si>
  <si>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</si>
  <si>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</si>
  <si>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</si>
  <si>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</si>
  <si>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</si>
  <si>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</si>
  <si>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</si>
  <si>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</si>
  <si>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</si>
  <si>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</si>
  <si>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</si>
  <si>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</si>
  <si>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</si>
  <si>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</si>
  <si>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</si>
  <si>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</si>
  <si>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</si>
  <si>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</si>
  <si>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</si>
  <si>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</si>
  <si>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</si>
  <si>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</si>
  <si>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</si>
  <si>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</si>
  <si>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</si>
  <si>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</si>
  <si>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</si>
  <si>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</si>
  <si>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</si>
  <si>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</si>
  <si>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</si>
  <si>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</si>
  <si>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</si>
  <si>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</si>
  <si>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</si>
  <si>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</si>
  <si>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</si>
  <si>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</si>
  <si>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</si>
  <si>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</si>
  <si>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</si>
  <si>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</si>
  <si>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</si>
  <si>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</si>
  <si>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</si>
  <si>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</si>
  <si>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</si>
  <si>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</si>
  <si>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</si>
  <si>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</si>
  <si>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</si>
  <si>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</si>
  <si>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</si>
  <si>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</si>
  <si>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</si>
  <si>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</si>
  <si>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</si>
  <si>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</si>
  <si>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</si>
  <si>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</si>
  <si>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</si>
  <si>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</si>
  <si>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</si>
  <si>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</si>
  <si>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</si>
  <si>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</si>
  <si>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</si>
  <si>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</si>
  <si>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</si>
  <si>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</si>
  <si>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</si>
  <si>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</si>
  <si>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</si>
  <si>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</si>
  <si>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</si>
  <si>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</si>
  <si>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</si>
  <si>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</si>
  <si>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</si>
  <si>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</si>
  <si>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</si>
  <si>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</si>
  <si>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</si>
  <si>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</si>
  <si>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</si>
  <si>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</si>
  <si>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</si>
  <si>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</si>
  <si>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</si>
  <si>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</si>
  <si>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</si>
  <si>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</si>
  <si>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</si>
  <si>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</si>
  <si>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</si>
  <si>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</si>
  <si>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</si>
  <si>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</si>
  <si>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</si>
  <si>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</si>
  <si>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</si>
  <si>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</si>
  <si>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</si>
  <si>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</si>
  <si>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</si>
  <si>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</si>
  <si>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</si>
  <si>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</si>
  <si>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</si>
  <si>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</si>
  <si>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</si>
  <si>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</si>
  <si>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</si>
  <si>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</si>
  <si>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</si>
  <si>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</si>
  <si>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</si>
  <si>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</si>
  <si>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</si>
  <si>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</si>
  <si>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</si>
  <si>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</si>
  <si>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</si>
  <si>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</si>
  <si>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</si>
  <si>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</si>
  <si>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</si>
  <si>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</si>
  <si>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</si>
  <si>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</si>
  <si>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</si>
  <si>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</si>
  <si>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</si>
  <si>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</si>
  <si>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</si>
  <si>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</si>
  <si>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</si>
  <si>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</si>
  <si>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</si>
  <si>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</si>
  <si>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</si>
  <si>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</si>
  <si>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</si>
  <si>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</si>
  <si>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</si>
  <si>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</si>
  <si>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</si>
  <si>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</si>
  <si>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</si>
  <si>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</si>
  <si>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</si>
  <si>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</si>
  <si>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</si>
  <si>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</si>
  <si>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</si>
  <si>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</si>
  <si>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</si>
  <si>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</si>
  <si>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</si>
  <si>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</si>
  <si>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</si>
  <si>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</si>
  <si>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</si>
  <si>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</si>
  <si>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</si>
  <si>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</si>
  <si>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</si>
  <si>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</si>
  <si>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</si>
  <si>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</si>
  <si>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</si>
  <si>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</si>
  <si>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</si>
  <si>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</si>
  <si>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</si>
  <si>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</si>
  <si>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</si>
  <si>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</si>
  <si>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</si>
  <si>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</si>
  <si>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</si>
  <si>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</si>
  <si>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</si>
  <si>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</si>
  <si>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</si>
  <si>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</si>
  <si>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</si>
  <si>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</si>
  <si>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</si>
  <si>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</si>
  <si>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</si>
  <si>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</si>
  <si>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</si>
  <si>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</si>
  <si>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</si>
  <si>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</si>
  <si>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</si>
  <si>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</si>
  <si>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</si>
  <si>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</si>
  <si>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</si>
  <si>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</si>
  <si>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</si>
  <si>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</si>
  <si>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</si>
  <si>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</si>
  <si>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</si>
  <si>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</si>
  <si>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</si>
  <si>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</si>
  <si>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</si>
  <si>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</si>
  <si>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</si>
  <si>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</si>
  <si>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</si>
  <si>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</si>
  <si>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</si>
  <si>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</si>
  <si>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</si>
  <si>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</si>
  <si>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</si>
  <si>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</si>
  <si>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</si>
  <si>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</si>
  <si>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</si>
  <si>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</si>
  <si>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</si>
  <si>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</si>
  <si>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</si>
  <si>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</si>
  <si>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</si>
  <si>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</si>
  <si>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</si>
  <si>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</si>
  <si>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</si>
  <si>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</si>
  <si>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</si>
  <si>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</si>
  <si>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</si>
  <si>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</si>
  <si>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</si>
  <si>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</si>
  <si>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</si>
  <si>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</si>
  <si>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</si>
  <si>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</si>
  <si>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</si>
  <si>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</si>
  <si>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</si>
  <si>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</si>
  <si>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</si>
  <si>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</si>
  <si>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</si>
  <si>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</si>
  <si>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</si>
  <si>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</si>
  <si>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</si>
  <si>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</si>
  <si>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</si>
  <si>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</si>
  <si>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</si>
  <si>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</si>
  <si>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</si>
  <si>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</si>
  <si>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</si>
  <si>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</si>
  <si>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</si>
  <si>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</si>
  <si>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</si>
  <si>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</si>
  <si>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</si>
  <si>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</si>
  <si>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</si>
  <si>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</si>
  <si>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</si>
  <si>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</si>
  <si>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</si>
  <si>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</si>
  <si>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</si>
  <si>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</si>
  <si>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</si>
  <si>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</si>
  <si>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</si>
  <si>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</si>
  <si>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</si>
  <si>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</si>
  <si>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</si>
  <si>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</si>
  <si>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</si>
  <si>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</si>
  <si>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</si>
  <si>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</si>
  <si>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</si>
  <si>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</si>
  <si>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</si>
  <si>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</si>
  <si>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</si>
  <si>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</si>
  <si>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</si>
  <si>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</si>
  <si>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</si>
  <si>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</si>
  <si>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</si>
  <si>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</si>
  <si>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</si>
  <si>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</si>
  <si>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</si>
  <si>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</si>
  <si>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</si>
  <si>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</si>
  <si>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</si>
  <si>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</si>
  <si>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</si>
  <si>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</si>
  <si>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</si>
  <si>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</si>
  <si>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</si>
  <si>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</si>
  <si>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</si>
  <si>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</si>
  <si>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</si>
  <si>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</si>
  <si>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</si>
  <si>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</si>
  <si>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</si>
  <si>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</si>
  <si>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</si>
  <si>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</si>
  <si>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</si>
  <si>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</si>
  <si>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</si>
  <si>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</si>
  <si>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</si>
  <si>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</si>
  <si>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</si>
  <si>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</si>
  <si>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</si>
  <si>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</si>
  <si>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</si>
  <si>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</si>
  <si>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</si>
  <si>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</si>
  <si>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</si>
  <si>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</si>
  <si>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</si>
  <si>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</si>
  <si>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</si>
  <si>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</si>
  <si>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</si>
  <si>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</si>
  <si>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</si>
  <si>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</si>
  <si>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</si>
  <si>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</si>
  <si>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</si>
  <si>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</si>
  <si>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</si>
  <si>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</si>
  <si>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</si>
  <si>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</si>
  <si>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</si>
  <si>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</si>
  <si>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</si>
  <si>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</si>
  <si>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</si>
  <si>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</si>
  <si>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</si>
  <si>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</si>
  <si>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</si>
  <si>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</si>
  <si>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</si>
  <si>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</si>
  <si>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</si>
  <si>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</si>
  <si>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</si>
  <si>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</si>
  <si>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</si>
  <si>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</si>
  <si>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</si>
  <si>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</si>
  <si>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</si>
  <si>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</si>
  <si>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</si>
  <si>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</si>
  <si>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</si>
  <si>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</si>
  <si>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</si>
  <si>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</si>
  <si>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</si>
  <si>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</si>
  <si>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</si>
  <si>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</si>
  <si>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</si>
  <si>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</si>
  <si>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</si>
  <si>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</si>
  <si>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</si>
  <si>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</si>
  <si>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</si>
  <si>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</si>
  <si>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</si>
  <si>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</si>
  <si>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</si>
  <si>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</si>
  <si>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</si>
  <si>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</si>
  <si>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</si>
  <si>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</si>
  <si>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</si>
  <si>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</si>
  <si>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</si>
  <si>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</si>
  <si>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</si>
  <si>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</si>
  <si>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</si>
  <si>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</si>
  <si>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</si>
  <si>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</si>
  <si>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</si>
  <si>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</si>
  <si>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</si>
  <si>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</si>
  <si>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</si>
  <si>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</si>
  <si>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</si>
  <si>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</si>
  <si>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</si>
  <si>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</si>
  <si>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</si>
  <si>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</si>
  <si>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</si>
  <si>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</si>
  <si>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</si>
  <si>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</si>
  <si>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</si>
  <si>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</si>
  <si>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</si>
  <si>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</si>
  <si>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</si>
  <si>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</si>
  <si>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</si>
  <si>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</si>
  <si>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</si>
  <si>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</si>
  <si>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</si>
  <si>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</si>
  <si>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</si>
  <si>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</si>
  <si>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</si>
  <si>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</si>
  <si>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</si>
  <si>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</si>
  <si>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</si>
  <si>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</si>
  <si>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</si>
  <si>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</si>
  <si>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</si>
  <si>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</si>
  <si>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</si>
  <si>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</si>
  <si>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</si>
  <si>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</si>
  <si>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</si>
  <si>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</si>
  <si>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</si>
  <si>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</si>
  <si>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</si>
  <si>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</si>
  <si>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</si>
  <si>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</si>
  <si>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</si>
  <si>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</si>
  <si>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</si>
  <si>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</si>
  <si>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</si>
  <si>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</si>
  <si>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</si>
  <si>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</si>
  <si>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</si>
  <si>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</si>
  <si>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</si>
  <si>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</si>
  <si>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</si>
  <si>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</si>
  <si>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</si>
  <si>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</si>
  <si>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</si>
  <si>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</si>
  <si>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</si>
  <si>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</si>
  <si>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</si>
  <si>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</si>
  <si>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</si>
  <si>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</si>
  <si>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</si>
  <si>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</si>
  <si>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</si>
  <si>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</si>
  <si>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</si>
  <si>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</si>
  <si>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</si>
  <si>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</si>
  <si>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</si>
  <si>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</si>
  <si>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</si>
  <si>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</si>
  <si>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</si>
  <si>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</si>
  <si>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</si>
  <si>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</si>
  <si>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</si>
  <si>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</si>
  <si>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</si>
  <si>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</si>
  <si>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</si>
  <si>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</si>
  <si>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</si>
  <si>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</si>
  <si>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</si>
  <si>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</si>
  <si>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</si>
  <si>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</si>
  <si>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</si>
  <si>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</si>
  <si>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</si>
  <si>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</si>
  <si>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</si>
  <si>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</si>
  <si>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</si>
  <si>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</si>
  <si>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</si>
  <si>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</si>
  <si>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</si>
  <si>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</si>
  <si>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</si>
  <si>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</si>
  <si>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</si>
  <si>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</si>
  <si>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</si>
  <si>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</si>
  <si>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</si>
  <si>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</si>
  <si>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</si>
  <si>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</si>
  <si>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</si>
  <si>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</si>
  <si>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</si>
  <si>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</si>
  <si>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</si>
  <si>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</si>
  <si>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</si>
  <si>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</si>
  <si>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</si>
  <si>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</si>
  <si>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</si>
  <si>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</si>
  <si>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</si>
  <si>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</si>
  <si>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</si>
  <si>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</si>
  <si>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</si>
  <si>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</si>
  <si>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</si>
  <si>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</si>
  <si>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</si>
  <si>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</si>
  <si>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</si>
  <si>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</si>
  <si>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</si>
  <si>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</si>
  <si>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</si>
  <si>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</si>
  <si>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</si>
  <si>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</si>
  <si>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</si>
  <si>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</si>
  <si>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</si>
  <si>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</si>
  <si>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</si>
  <si>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</si>
  <si>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</si>
  <si>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</si>
  <si>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</si>
  <si>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</si>
  <si>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</si>
  <si>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</si>
  <si>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</si>
  <si>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</si>
  <si>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</si>
  <si>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</si>
  <si>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</si>
  <si>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</si>
  <si>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</si>
  <si>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</si>
  <si>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</si>
  <si>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</si>
  <si>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</si>
  <si>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</si>
  <si>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</si>
  <si>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</si>
  <si>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</si>
  <si>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</si>
  <si>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</si>
  <si>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</si>
  <si>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</si>
  <si>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</si>
  <si>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</si>
  <si>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</si>
  <si>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</si>
  <si>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</si>
  <si>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</si>
  <si>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</si>
  <si>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</si>
  <si>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</si>
  <si>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</si>
  <si>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</si>
  <si>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</si>
  <si>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</si>
  <si>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</si>
  <si>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</si>
  <si>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</si>
  <si>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</si>
  <si>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</si>
  <si>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</si>
  <si>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</si>
  <si>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</si>
  <si>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</si>
  <si>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</si>
  <si>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</si>
  <si>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</si>
  <si>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</si>
  <si>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</si>
  <si>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</si>
  <si>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</si>
  <si>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</si>
  <si>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</si>
  <si>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</si>
  <si>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</si>
  <si>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</si>
  <si>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</si>
  <si>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</si>
  <si>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</si>
  <si>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</si>
  <si>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</si>
  <si>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</si>
  <si>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</si>
  <si>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</si>
  <si>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</si>
  <si>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</si>
  <si>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</si>
  <si>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</si>
  <si>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</si>
  <si>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</si>
  <si>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</si>
  <si>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</si>
  <si>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</si>
  <si>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</si>
  <si>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</si>
  <si>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</si>
  <si>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</si>
  <si>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</si>
  <si>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</si>
  <si>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</si>
  <si>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</si>
  <si>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</si>
  <si>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</si>
  <si>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</si>
  <si>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</si>
  <si>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</si>
  <si>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</si>
  <si>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</si>
  <si>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</si>
  <si>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</si>
  <si>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</si>
  <si>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</si>
  <si>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</si>
  <si>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</si>
  <si>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</si>
  <si>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</si>
  <si>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</si>
  <si>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</si>
  <si>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</si>
  <si>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</si>
  <si>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</si>
  <si>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</si>
  <si>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</si>
  <si>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</si>
  <si>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</si>
  <si>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</si>
  <si>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</si>
  <si>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</si>
  <si>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</si>
  <si>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</si>
  <si>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</si>
  <si>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</si>
  <si>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</si>
  <si>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</si>
  <si>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</si>
  <si>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</si>
  <si>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</si>
  <si>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</si>
  <si>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</si>
  <si>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</si>
  <si>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</si>
  <si>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</si>
  <si>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</si>
  <si>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</si>
  <si>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</si>
  <si>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</si>
  <si>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</si>
  <si>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</si>
  <si>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</si>
  <si>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</si>
  <si>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</si>
  <si>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</si>
  <si>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</si>
  <si>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</si>
  <si>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</si>
  <si>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</si>
  <si>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</si>
  <si>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</si>
  <si>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</si>
  <si>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</si>
  <si>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</si>
  <si>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</si>
  <si>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</si>
  <si>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</si>
  <si>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</si>
  <si>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</si>
  <si>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</si>
  <si>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</si>
  <si>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</si>
  <si>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</si>
  <si>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</si>
  <si>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</si>
  <si>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</si>
  <si>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</si>
  <si>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</si>
  <si>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</si>
  <si>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</si>
  <si>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</si>
  <si>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</si>
  <si>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</si>
  <si>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</si>
  <si>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</si>
  <si>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</si>
  <si>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</si>
  <si>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</si>
  <si>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</si>
  <si>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</si>
  <si>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</si>
  <si>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</si>
  <si>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</si>
  <si>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</si>
  <si>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</si>
  <si>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</si>
  <si>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</si>
  <si>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</si>
  <si>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</si>
  <si>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</si>
  <si>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</si>
  <si>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</si>
  <si>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</si>
  <si>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</si>
  <si>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</si>
  <si>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</si>
  <si>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</si>
  <si>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</si>
  <si>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</si>
  <si>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</si>
  <si>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</si>
  <si>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</si>
  <si>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</si>
  <si>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</si>
  <si>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</si>
  <si>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</si>
  <si>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</si>
  <si>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</si>
  <si>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</si>
  <si>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</si>
  <si>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</si>
  <si>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</si>
  <si>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</si>
  <si>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</si>
  <si>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</si>
  <si>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</si>
  <si>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</si>
  <si>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</si>
  <si>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</si>
  <si>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</si>
  <si>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</si>
  <si>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</si>
  <si>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</si>
  <si>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</si>
  <si>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</si>
  <si>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</si>
  <si>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</si>
  <si>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</si>
  <si>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</si>
  <si>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</si>
  <si>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</si>
  <si>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</si>
  <si>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</si>
  <si>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</si>
  <si>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</si>
  <si>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</si>
  <si>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</si>
  <si>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</si>
  <si>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</si>
  <si>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</si>
  <si>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</si>
  <si>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</si>
  <si>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</si>
  <si>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</si>
  <si>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</si>
  <si>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</si>
  <si>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</si>
  <si>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</si>
  <si>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</si>
  <si>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</si>
  <si>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</si>
  <si>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</si>
  <si>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</si>
  <si>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</si>
  <si>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</si>
  <si>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</si>
  <si>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</si>
  <si>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</si>
  <si>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</si>
  <si>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</si>
  <si>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</si>
  <si>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</si>
  <si>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</si>
  <si>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</si>
  <si>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</si>
  <si>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</si>
  <si>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</si>
  <si>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</si>
  <si>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</si>
  <si>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</si>
  <si>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</si>
  <si>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</si>
  <si>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</si>
  <si>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</si>
  <si>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</si>
  <si>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</si>
  <si>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</si>
  <si>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</si>
  <si>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</si>
  <si>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</si>
  <si>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</si>
  <si>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</si>
  <si>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</si>
  <si>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</si>
  <si>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</si>
  <si>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</si>
  <si>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</si>
  <si>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</si>
  <si>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</si>
  <si>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</si>
  <si>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</si>
  <si>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</si>
  <si>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</si>
  <si>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</si>
  <si>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</si>
  <si>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</si>
  <si>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</si>
  <si>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</si>
  <si>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</si>
  <si>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</si>
  <si>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</si>
  <si>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</si>
  <si>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</si>
  <si>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</si>
  <si>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</si>
  <si>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</si>
  <si>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</si>
  <si>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</si>
  <si>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</si>
  <si>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</si>
  <si>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</si>
  <si>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</si>
  <si>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</si>
  <si>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</si>
  <si>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</si>
  <si>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</si>
  <si>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</si>
  <si>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</si>
  <si>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</si>
  <si>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</si>
  <si>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</si>
  <si>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</si>
  <si>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</si>
  <si>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</si>
  <si>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</si>
  <si>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</si>
  <si>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</si>
  <si>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</si>
  <si>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</si>
  <si>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</si>
  <si>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</si>
  <si>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</si>
  <si>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</si>
  <si>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</si>
  <si>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</si>
  <si>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</si>
  <si>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</si>
  <si>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</si>
  <si>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</si>
  <si>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</si>
  <si>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</si>
  <si>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</si>
  <si>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</si>
  <si>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</si>
  <si>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</si>
  <si>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</si>
  <si>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</si>
  <si>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</si>
  <si>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</si>
  <si>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</si>
  <si>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</si>
  <si>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</si>
  <si>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</si>
  <si>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</si>
  <si>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</si>
  <si>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</si>
  <si>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</si>
  <si>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</si>
  <si>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</si>
  <si>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</si>
  <si>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</si>
  <si>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</si>
  <si>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</si>
  <si>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</si>
  <si>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</si>
  <si>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</si>
  <si>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</si>
  <si>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</si>
  <si>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</si>
  <si>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</si>
  <si>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</si>
  <si>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</si>
  <si>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</si>
  <si>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</si>
  <si>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</si>
  <si>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</si>
  <si>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</si>
  <si>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</si>
  <si>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</si>
  <si>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</si>
  <si>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</si>
  <si>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</si>
  <si>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</si>
  <si>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</si>
  <si>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</si>
  <si>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</si>
  <si>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</si>
  <si>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</si>
  <si>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</si>
  <si>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</si>
  <si>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</si>
  <si>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</si>
  <si>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</si>
  <si>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</si>
  <si>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</si>
  <si>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</si>
  <si>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</si>
  <si>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</si>
  <si>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</si>
  <si>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</si>
  <si>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</si>
  <si>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</si>
  <si>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</si>
  <si>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</si>
  <si>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</si>
  <si>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</si>
  <si>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</si>
  <si>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</si>
  <si>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</si>
  <si>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</si>
  <si>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</si>
  <si>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</si>
  <si>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</si>
  <si>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</si>
  <si>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</si>
  <si>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</si>
  <si>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</si>
  <si>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</si>
  <si>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</si>
  <si>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</si>
  <si>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</si>
  <si>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</si>
  <si>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</si>
  <si>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</si>
  <si>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</si>
  <si>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</si>
  <si>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</si>
  <si>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</si>
  <si>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</si>
  <si>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</si>
  <si>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</si>
  <si>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</si>
  <si>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</si>
  <si>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</si>
  <si>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</si>
  <si>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</si>
  <si>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</si>
  <si>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</si>
  <si>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</si>
  <si>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</si>
  <si>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</si>
  <si>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</si>
  <si>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</si>
  <si>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</si>
  <si>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</si>
  <si>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</si>
  <si>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</si>
  <si>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</si>
  <si>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</si>
  <si>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</si>
  <si>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</si>
  <si>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</si>
  <si>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</si>
  <si>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</si>
  <si>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</si>
  <si>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</si>
  <si>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</si>
  <si>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</si>
  <si>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</si>
  <si>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</si>
  <si>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</si>
  <si>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</si>
  <si>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</si>
  <si>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</si>
  <si>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</si>
  <si>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</si>
  <si>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</si>
  <si>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</si>
  <si>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</si>
  <si>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</si>
  <si>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</si>
  <si>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</si>
  <si>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</si>
  <si>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</si>
  <si>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</si>
  <si>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</si>
  <si>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</si>
  <si>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</si>
  <si>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</si>
  <si>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</si>
  <si>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</si>
  <si>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</si>
  <si>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</si>
  <si>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</si>
  <si>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</si>
  <si>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</si>
  <si>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</si>
  <si>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</si>
  <si>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</si>
  <si>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</si>
  <si>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</si>
  <si>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</si>
  <si>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</si>
  <si>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</si>
  <si>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</si>
  <si>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</si>
  <si>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</si>
  <si>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</si>
  <si>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</si>
  <si>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</si>
  <si>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</si>
  <si>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</si>
  <si>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</si>
  <si>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</si>
  <si>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</si>
  <si>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</si>
  <si>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</si>
  <si>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</si>
  <si>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</si>
  <si>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</si>
  <si>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</si>
  <si>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</si>
  <si>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</si>
  <si>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</si>
  <si>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</si>
  <si>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</si>
  <si>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</si>
  <si>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</si>
  <si>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</si>
  <si>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</si>
  <si>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</si>
  <si>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</si>
  <si>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</si>
  <si>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</si>
  <si>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</si>
  <si>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</si>
  <si>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</si>
  <si>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</si>
  <si>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</si>
  <si>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</si>
  <si>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</si>
  <si>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</si>
  <si>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</si>
  <si>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</si>
  <si>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</si>
  <si>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</si>
  <si>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</si>
  <si>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</si>
  <si>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</si>
  <si>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</si>
  <si>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</si>
  <si>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</si>
  <si>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</si>
  <si>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</si>
  <si>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</si>
  <si>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</si>
  <si>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</si>
  <si>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</si>
  <si>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</si>
  <si>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</si>
  <si>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</si>
  <si>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</si>
  <si>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</si>
  <si>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</si>
  <si>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</si>
  <si>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</si>
  <si>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</si>
  <si>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</si>
  <si>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</si>
  <si>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</si>
  <si>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</si>
  <si>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</si>
  <si>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</si>
  <si>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</si>
  <si>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</si>
  <si>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</si>
  <si>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</si>
  <si>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</si>
  <si>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</si>
  <si>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</si>
  <si>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</si>
  <si>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</si>
  <si>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</si>
  <si>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</si>
  <si>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</si>
  <si>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</si>
  <si>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</si>
  <si>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</si>
  <si>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</si>
  <si>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</si>
  <si>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</si>
  <si>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</si>
  <si>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</si>
  <si>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</si>
  <si>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</si>
  <si>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</si>
  <si>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</si>
  <si>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</si>
  <si>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</si>
  <si>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</si>
  <si>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</si>
  <si>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</si>
  <si>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</si>
  <si>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</si>
  <si>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</si>
  <si>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</si>
  <si>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</si>
  <si>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</si>
  <si>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</si>
  <si>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</si>
  <si>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</si>
  <si>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</si>
  <si>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</si>
  <si>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</si>
  <si>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</si>
  <si>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</si>
  <si>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</si>
  <si>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</si>
  <si>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</si>
  <si>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</si>
  <si>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</si>
  <si>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</si>
  <si>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</si>
  <si>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</si>
  <si>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</si>
  <si>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</si>
  <si>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</si>
  <si>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</si>
  <si>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</si>
  <si>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</si>
  <si>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</si>
  <si>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</si>
  <si>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</si>
  <si>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</si>
  <si>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</si>
  <si>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</si>
  <si>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</si>
  <si>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</si>
  <si>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</si>
  <si>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</si>
  <si>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</si>
  <si>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</si>
  <si>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</si>
  <si>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</si>
  <si>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</si>
  <si>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</si>
  <si>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</si>
  <si>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</si>
  <si>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</si>
  <si>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</si>
  <si>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</si>
  <si>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</si>
  <si>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</si>
  <si>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</si>
  <si>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</si>
  <si>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</si>
  <si>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</si>
  <si>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</si>
  <si>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</si>
  <si>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</si>
  <si>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</si>
  <si>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</si>
  <si>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</si>
  <si>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</si>
  <si>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</si>
  <si>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</si>
  <si>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</si>
  <si>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</si>
  <si>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</si>
  <si>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</si>
  <si>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</si>
  <si>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</si>
  <si>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</si>
  <si>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</si>
  <si>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</si>
  <si>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</si>
  <si>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</si>
  <si>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</si>
  <si>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</si>
  <si>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</si>
  <si>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</si>
  <si>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</si>
  <si>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</si>
  <si>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</si>
  <si>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</si>
  <si>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</si>
  <si>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</si>
  <si>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</si>
  <si>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</si>
  <si>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</si>
  <si>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</si>
  <si>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</si>
  <si>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</si>
  <si>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</si>
  <si>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</si>
  <si>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</si>
  <si>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</si>
  <si>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</si>
  <si>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</si>
  <si>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</si>
  <si>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</si>
  <si>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</si>
  <si>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</si>
  <si>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</si>
  <si>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</si>
  <si>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</si>
  <si>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</si>
  <si>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</si>
  <si>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</si>
  <si>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</si>
  <si>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</si>
  <si>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</si>
  <si>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</si>
  <si>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</si>
  <si>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</si>
  <si>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</si>
  <si>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</si>
  <si>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</si>
  <si>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</si>
  <si>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</si>
  <si>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</si>
  <si>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</si>
  <si>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</si>
  <si>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</si>
  <si>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</si>
  <si>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</si>
  <si>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</si>
  <si>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</si>
  <si>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</si>
  <si>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</si>
  <si>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</si>
  <si>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</si>
  <si>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</si>
  <si>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</si>
  <si>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</si>
  <si>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</si>
  <si>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</si>
  <si>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</si>
  <si>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</si>
  <si>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</si>
  <si>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</si>
  <si>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</si>
  <si>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</si>
  <si>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</si>
  <si>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</si>
  <si>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</si>
  <si>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</si>
  <si>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</si>
  <si>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</si>
  <si>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</si>
  <si>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</si>
  <si>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</si>
  <si>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</si>
  <si>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</si>
  <si>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</si>
  <si>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</si>
  <si>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</si>
  <si>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</si>
  <si>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</si>
  <si>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</si>
  <si>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</si>
  <si>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</si>
  <si>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</si>
  <si>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</si>
  <si>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</si>
  <si>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</si>
  <si>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</si>
  <si>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</si>
  <si>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</si>
  <si>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</si>
  <si>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</si>
  <si>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</si>
  <si>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</si>
  <si>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</si>
  <si>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</si>
  <si>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</si>
  <si>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</si>
  <si>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</si>
  <si>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</si>
  <si>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</si>
  <si>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</si>
  <si>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</si>
  <si>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</si>
  <si>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</si>
  <si>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</si>
  <si>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</si>
  <si>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</si>
  <si>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</si>
  <si>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</si>
  <si>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</si>
  <si>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</si>
  <si>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</si>
  <si>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</si>
  <si>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</si>
  <si>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</si>
  <si>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</si>
  <si>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</si>
  <si>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</si>
  <si>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</si>
  <si>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</si>
  <si>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</si>
  <si>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</si>
  <si>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</si>
  <si>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</si>
  <si>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</si>
  <si>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</si>
  <si>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</si>
  <si>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</si>
  <si>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</si>
  <si>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</si>
  <si>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</si>
  <si>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</si>
  <si>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</si>
  <si>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</si>
  <si>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</si>
  <si>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</si>
  <si>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</si>
  <si>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</si>
  <si>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</si>
  <si>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</si>
  <si>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</si>
  <si>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</si>
  <si>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</si>
  <si>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</si>
  <si>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</si>
  <si>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</si>
  <si>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</si>
  <si>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</si>
  <si>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</si>
  <si>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</si>
  <si>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</si>
  <si>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</si>
  <si>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</si>
  <si>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</si>
  <si>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</si>
  <si>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</si>
  <si>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</si>
  <si>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</si>
  <si>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</si>
  <si>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</si>
  <si>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</si>
  <si>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</si>
  <si>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</si>
  <si>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</si>
  <si>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</si>
  <si>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</si>
  <si>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</si>
  <si>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</si>
  <si>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</si>
  <si>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</si>
  <si>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</si>
  <si>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</si>
  <si>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</si>
  <si>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</si>
  <si>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</si>
  <si>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</si>
  <si>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</si>
  <si>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</si>
  <si>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</si>
  <si>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</si>
  <si>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</si>
  <si>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</si>
  <si>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</si>
  <si>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</si>
  <si>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</si>
  <si>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</si>
  <si>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</si>
  <si>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</si>
  <si>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</si>
  <si>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</si>
  <si>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</si>
  <si>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</si>
  <si>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</si>
  <si>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</si>
  <si>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</si>
  <si>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</si>
  <si>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</si>
  <si>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</si>
  <si>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</si>
  <si>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</si>
  <si>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</si>
  <si>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</si>
  <si>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</si>
  <si>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</si>
  <si>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</si>
  <si>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</si>
  <si>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</si>
  <si>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</si>
  <si>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</si>
  <si>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</si>
  <si>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</si>
  <si>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</si>
  <si>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</si>
  <si>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</si>
  <si>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</si>
  <si>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</si>
  <si>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</si>
  <si>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</si>
  <si>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</si>
  <si>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</si>
  <si>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</si>
  <si>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</si>
  <si>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</si>
  <si>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</si>
  <si>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</si>
  <si>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</si>
  <si>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</si>
  <si>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</si>
  <si>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</si>
  <si>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</si>
  <si>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</si>
  <si>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</si>
  <si>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</si>
  <si>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</si>
  <si>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</si>
  <si>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</si>
  <si>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</si>
  <si>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</si>
  <si>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</si>
  <si>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</si>
  <si>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</si>
  <si>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</si>
  <si>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</si>
  <si>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</si>
  <si>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</si>
  <si>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</si>
  <si>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</si>
  <si>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</si>
  <si>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</si>
  <si>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</si>
  <si>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</si>
  <si>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</si>
  <si>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</si>
  <si>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</si>
  <si>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</si>
  <si>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</si>
  <si>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</si>
  <si>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</si>
  <si>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</si>
  <si>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</si>
  <si>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</si>
  <si>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</si>
  <si>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</si>
  <si>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</si>
  <si>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</si>
  <si>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</si>
  <si>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</si>
  <si>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</si>
  <si>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</si>
  <si>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</si>
  <si>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</si>
  <si>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</si>
  <si>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</si>
  <si>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</si>
  <si>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</si>
  <si>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</si>
  <si>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</si>
  <si>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</si>
  <si>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</si>
  <si>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</si>
  <si>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</si>
  <si>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</si>
  <si>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</si>
  <si>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</si>
  <si>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</si>
  <si>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</si>
  <si>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</si>
  <si>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</si>
  <si>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</si>
  <si>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</si>
  <si>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</si>
  <si>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</si>
  <si>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</si>
  <si>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</si>
  <si>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</si>
  <si>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</si>
  <si>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</si>
  <si>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</si>
  <si>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</si>
  <si>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</si>
  <si>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</si>
  <si>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</si>
  <si>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</si>
  <si>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</si>
  <si>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</si>
  <si>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</si>
  <si>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</si>
  <si>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</si>
  <si>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</si>
  <si>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</si>
  <si>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</si>
  <si>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</si>
  <si>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</si>
  <si>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</si>
  <si>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</si>
  <si>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</si>
  <si>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</si>
  <si>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</si>
  <si>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</si>
  <si>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</si>
  <si>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</si>
  <si>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</si>
  <si>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</si>
  <si>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</si>
  <si>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</si>
  <si>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</si>
  <si>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</si>
  <si>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</si>
  <si>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</si>
  <si>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</si>
  <si>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</si>
  <si>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</si>
  <si>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</si>
  <si>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</si>
  <si>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</si>
  <si>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</si>
  <si>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</si>
  <si>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</si>
  <si>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</si>
  <si>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</si>
  <si>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</si>
  <si>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</si>
  <si>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</si>
  <si>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</si>
  <si>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</si>
  <si>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</si>
  <si>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</si>
  <si>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</si>
  <si>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</si>
  <si>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</si>
  <si>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</si>
  <si>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</si>
  <si>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</si>
  <si>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</si>
  <si>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</si>
  <si>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</si>
  <si>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</si>
  <si>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</si>
  <si>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</si>
  <si>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</si>
  <si>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</si>
  <si>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</si>
  <si>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</si>
  <si>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</si>
  <si>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</si>
  <si>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</si>
  <si>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</si>
  <si>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</si>
  <si>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</si>
  <si>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</si>
  <si>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</si>
  <si>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</si>
  <si>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</si>
  <si>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</si>
  <si>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</si>
  <si>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</si>
  <si>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</si>
  <si>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</si>
  <si>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</si>
  <si>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</si>
  <si>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</si>
  <si>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</si>
  <si>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</si>
  <si>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</si>
  <si>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</si>
  <si>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</si>
  <si>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</si>
  <si>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</si>
  <si>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</si>
  <si>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</si>
  <si>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</si>
  <si>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</si>
  <si>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</si>
  <si>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</si>
  <si>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</si>
  <si>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</si>
  <si>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</si>
  <si>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</si>
  <si>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</si>
  <si>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</si>
  <si>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</si>
  <si>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</si>
  <si>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</si>
  <si>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</si>
  <si>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</si>
  <si>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</si>
  <si>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</si>
  <si>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</si>
  <si>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</si>
  <si>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</si>
  <si>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</si>
  <si>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</si>
  <si>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</si>
  <si>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</si>
  <si>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</si>
  <si>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</si>
  <si>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</si>
  <si>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</si>
  <si>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</si>
  <si>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</si>
  <si>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</si>
  <si>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</si>
  <si>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</si>
  <si>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</si>
  <si>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</si>
  <si>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</si>
  <si>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</si>
  <si>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</si>
  <si>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</si>
  <si>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</si>
  <si>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</si>
  <si>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</si>
  <si>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</si>
  <si>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</si>
  <si>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</si>
  <si>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</si>
  <si>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</si>
  <si>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</si>
  <si>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</si>
  <si>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</si>
  <si>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</si>
  <si>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</si>
  <si>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</si>
  <si>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</si>
  <si>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</si>
  <si>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</si>
  <si>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</si>
  <si>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</si>
  <si>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</si>
  <si>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</si>
  <si>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</si>
  <si>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</si>
  <si>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</si>
  <si>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</si>
  <si>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</si>
  <si>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</si>
  <si>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</si>
  <si>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</si>
  <si>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</si>
  <si>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</si>
  <si>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</si>
  <si>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</si>
  <si>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</si>
  <si>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</si>
  <si>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</si>
  <si>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</si>
  <si>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</si>
  <si>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</si>
  <si>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</si>
  <si>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</si>
  <si>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</si>
  <si>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</si>
  <si>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</si>
  <si>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</si>
  <si>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</si>
  <si>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</si>
  <si>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</si>
  <si>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</si>
  <si>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</si>
  <si>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</si>
  <si>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</si>
  <si>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</si>
  <si>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</si>
  <si>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</si>
  <si>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</si>
  <si>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</si>
  <si>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</si>
  <si>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</si>
  <si>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</si>
  <si>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</si>
  <si>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</si>
  <si>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</si>
  <si>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</si>
  <si>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</si>
  <si>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</si>
  <si>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</si>
  <si>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</si>
  <si>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</si>
  <si>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</si>
  <si>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</si>
  <si>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</si>
  <si>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</si>
  <si>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</si>
  <si>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</si>
  <si>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</si>
  <si>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</si>
  <si>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</si>
  <si>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</si>
  <si>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</si>
  <si>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</si>
  <si>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</si>
  <si>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</si>
  <si>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</si>
  <si>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</si>
  <si>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</si>
  <si>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</si>
  <si>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</si>
  <si>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</si>
  <si>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</si>
  <si>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</si>
  <si>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</si>
  <si>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</si>
  <si>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</si>
  <si>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</si>
  <si>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</si>
  <si>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</si>
  <si>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</si>
  <si>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</si>
  <si>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</si>
  <si>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</si>
  <si>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</si>
  <si>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</si>
  <si>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</si>
  <si>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</si>
  <si>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</si>
  <si>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</si>
  <si>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</si>
  <si>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</si>
  <si>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</si>
  <si>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</si>
  <si>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</si>
  <si>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</si>
  <si>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</si>
  <si>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</si>
  <si>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</si>
  <si>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</si>
  <si>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</si>
  <si>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</si>
  <si>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</si>
  <si>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</si>
  <si>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</si>
  <si>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</si>
  <si>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</si>
  <si>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</si>
  <si>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</si>
  <si>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</si>
  <si>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</si>
  <si>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</si>
  <si>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</si>
  <si>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</si>
  <si>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</si>
  <si>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</si>
  <si>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</si>
  <si>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</si>
  <si>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</si>
  <si>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</si>
  <si>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</si>
  <si>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</si>
  <si>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</si>
  <si>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</si>
  <si>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</si>
  <si>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</si>
  <si>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</si>
  <si>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</si>
  <si>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</si>
  <si>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</si>
  <si>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</si>
  <si>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</si>
  <si>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</si>
  <si>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</si>
  <si>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</si>
  <si>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</si>
  <si>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</si>
  <si>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</si>
  <si>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</si>
  <si>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</si>
  <si>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</si>
  <si>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</si>
  <si>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</si>
  <si>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</si>
  <si>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</si>
  <si>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</si>
  <si>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</si>
  <si>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</si>
  <si>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</si>
  <si>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</si>
  <si>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</si>
  <si>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</si>
  <si>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</si>
  <si>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</si>
  <si>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</si>
  <si>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</si>
  <si>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</si>
  <si>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</si>
  <si>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</si>
  <si>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</si>
  <si>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</si>
  <si>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</si>
  <si>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</si>
  <si>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</si>
  <si>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</si>
  <si>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</si>
  <si>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</si>
  <si>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</si>
  <si>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</si>
  <si>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</si>
  <si>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</si>
  <si>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</si>
  <si>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</si>
  <si>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</si>
  <si>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</si>
  <si>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</si>
  <si>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</si>
  <si>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</si>
  <si>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</si>
  <si>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</si>
  <si>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</si>
  <si>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</si>
  <si>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</si>
  <si>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</si>
  <si>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</si>
  <si>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</si>
  <si>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</si>
  <si>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</si>
  <si>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</si>
  <si>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</si>
  <si>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</si>
  <si>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</si>
  <si>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</si>
  <si>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</si>
  <si>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</si>
  <si>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</si>
  <si>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</si>
  <si>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</si>
  <si>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</si>
  <si>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</si>
  <si>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</si>
  <si>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</si>
  <si>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</si>
  <si>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</si>
  <si>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</si>
  <si>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</si>
  <si>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</si>
  <si>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</si>
  <si>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</si>
  <si>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</si>
  <si>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</si>
  <si>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</si>
  <si>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</si>
  <si>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</si>
  <si>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</si>
  <si>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</si>
  <si>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</si>
  <si>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</si>
  <si>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</si>
  <si>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</si>
  <si>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</si>
  <si>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</si>
  <si>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</si>
  <si>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</si>
  <si>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</si>
  <si>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</si>
  <si>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</si>
  <si>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</si>
  <si>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</si>
  <si>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</si>
  <si>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</si>
  <si>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</si>
  <si>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</si>
  <si>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</si>
  <si>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</si>
  <si>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</si>
  <si>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</si>
  <si>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</si>
  <si>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</si>
  <si>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</si>
  <si>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</si>
  <si>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</si>
  <si>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</si>
  <si>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</si>
  <si>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</si>
  <si>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</si>
  <si>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</si>
  <si>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</si>
  <si>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</si>
  <si>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</si>
  <si>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</si>
  <si>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</si>
  <si>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</si>
  <si>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</si>
  <si>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</si>
  <si>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</si>
  <si>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</si>
  <si>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</si>
  <si>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</si>
  <si>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</si>
  <si>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</si>
  <si>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</si>
  <si>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</si>
  <si>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</si>
  <si>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</si>
  <si>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</si>
  <si>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</si>
  <si>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</si>
  <si>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</si>
  <si>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</si>
  <si>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</si>
  <si>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</si>
  <si>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</si>
  <si>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</si>
  <si>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</si>
  <si>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</si>
  <si>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</si>
  <si>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</si>
  <si>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</si>
  <si>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</si>
  <si>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</si>
  <si>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</si>
  <si>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</si>
  <si>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</si>
  <si>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</si>
  <si>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</si>
  <si>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</si>
  <si>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</si>
  <si>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</si>
  <si>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</si>
  <si>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</si>
  <si>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</si>
  <si>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</si>
  <si>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</si>
  <si>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</si>
  <si>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</si>
  <si>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</si>
  <si>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</si>
  <si>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</si>
  <si>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</si>
  <si>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</si>
  <si>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</si>
  <si>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</si>
  <si>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</si>
  <si>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</si>
  <si>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</si>
  <si>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</si>
  <si>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</si>
  <si>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</si>
  <si>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</si>
  <si>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</si>
  <si>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</si>
  <si>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</si>
  <si>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</si>
  <si>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</si>
  <si>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</si>
  <si>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</si>
  <si>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</si>
  <si>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</si>
  <si>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</si>
  <si>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</si>
  <si>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</si>
  <si>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</si>
  <si>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</si>
  <si>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</si>
  <si>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</si>
  <si>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</si>
  <si>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</si>
  <si>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</si>
  <si>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</si>
  <si>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</si>
  <si>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</si>
  <si>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</si>
  <si>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</si>
  <si>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</si>
  <si>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</si>
  <si>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</si>
  <si>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</si>
  <si>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</si>
  <si>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</si>
  <si>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</si>
  <si>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</si>
  <si>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</si>
  <si>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</si>
  <si>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</si>
  <si>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</si>
  <si>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</si>
  <si>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</si>
  <si>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</si>
  <si>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</si>
  <si>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</si>
  <si>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</si>
  <si>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</si>
  <si>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</si>
  <si>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</si>
  <si>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</si>
  <si>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</si>
  <si>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</si>
  <si>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</si>
  <si>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</si>
  <si>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</si>
  <si>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</si>
  <si>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</si>
  <si>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</si>
  <si>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</si>
  <si>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</si>
  <si>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</si>
  <si>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</si>
  <si>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</si>
  <si>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</si>
  <si>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</si>
  <si>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</si>
  <si>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</si>
  <si>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</si>
  <si>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</si>
  <si>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</si>
  <si>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</si>
  <si>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</si>
  <si>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</si>
  <si>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</si>
  <si>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</si>
  <si>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</si>
  <si>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</si>
  <si>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</si>
  <si>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</si>
  <si>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</si>
  <si>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</si>
  <si>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</si>
  <si>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</si>
  <si>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</si>
  <si>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</si>
  <si>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</si>
  <si>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</si>
  <si>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</si>
  <si>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</si>
  <si>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</si>
  <si>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</si>
  <si>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</si>
  <si>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</si>
  <si>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</si>
  <si>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</si>
  <si>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</si>
  <si>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</si>
  <si>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</si>
  <si>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</si>
  <si>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</si>
  <si>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</si>
  <si>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</si>
  <si>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</si>
  <si>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</si>
  <si>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</si>
  <si>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</si>
  <si>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</si>
  <si>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</si>
  <si>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</si>
  <si>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</si>
  <si>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</si>
  <si>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</si>
  <si>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</si>
  <si>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</si>
  <si>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</si>
  <si>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</si>
  <si>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</si>
  <si>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</si>
  <si>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</si>
  <si>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</si>
  <si>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</si>
  <si>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</si>
  <si>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</si>
  <si>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</si>
  <si>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</si>
  <si>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</si>
  <si>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</si>
  <si>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</si>
  <si>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</si>
  <si>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</si>
  <si>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</si>
  <si>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</si>
  <si>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</si>
  <si>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</si>
  <si>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</si>
  <si>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</si>
  <si>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</si>
  <si>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</si>
  <si>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</si>
  <si>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</si>
  <si>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</si>
  <si>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</si>
  <si>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</si>
  <si>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</si>
  <si>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</si>
  <si>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</si>
  <si>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</si>
  <si>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</si>
  <si>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</si>
  <si>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</si>
  <si>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</si>
  <si>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</si>
  <si>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</si>
  <si>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</si>
  <si>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</si>
  <si>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</si>
  <si>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</si>
  <si>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</si>
  <si>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</si>
  <si>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</si>
  <si>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</si>
  <si>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</si>
  <si>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</si>
  <si>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</si>
  <si>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</si>
  <si>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</si>
  <si>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</si>
  <si>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</si>
  <si>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</si>
  <si>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</si>
  <si>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</si>
  <si>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</si>
  <si>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</si>
  <si>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</si>
  <si>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</si>
  <si>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</si>
  <si>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</si>
  <si>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</si>
  <si>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</si>
  <si>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</si>
  <si>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</si>
  <si>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</si>
  <si>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</si>
  <si>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</si>
  <si>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</si>
  <si>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</si>
  <si>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</si>
  <si>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</si>
  <si>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</si>
  <si>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</si>
  <si>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</si>
  <si>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</si>
  <si>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</si>
  <si>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</si>
  <si>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</si>
  <si>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</si>
  <si>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</si>
  <si>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</si>
  <si>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</si>
  <si>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</si>
  <si>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</si>
  <si>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</si>
  <si>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</si>
  <si>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</si>
  <si>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</si>
  <si>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</si>
  <si>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</si>
  <si>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</si>
  <si>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</si>
  <si>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</si>
  <si>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</si>
  <si>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</si>
  <si>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</si>
  <si>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</si>
  <si>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</si>
  <si>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</si>
  <si>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</si>
  <si>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</si>
  <si>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</si>
  <si>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</si>
  <si>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</si>
  <si>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</si>
  <si>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</si>
  <si>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</si>
  <si>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</si>
  <si>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</si>
  <si>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</si>
  <si>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</si>
  <si>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</si>
  <si>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</si>
  <si>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</si>
  <si>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</si>
  <si>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</si>
  <si>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</si>
  <si>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</si>
  <si>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</si>
  <si>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</si>
  <si>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</si>
  <si>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</si>
  <si>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</si>
  <si>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</si>
  <si>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</si>
  <si>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</si>
  <si>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</si>
  <si>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</si>
  <si>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</si>
  <si>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</si>
  <si>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</si>
  <si>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</si>
  <si>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</si>
  <si>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</si>
  <si>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</si>
  <si>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</si>
  <si>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</si>
  <si>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</si>
  <si>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</si>
  <si>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</si>
  <si>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</si>
  <si>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</si>
  <si>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</si>
  <si>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</si>
  <si>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</si>
  <si>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</si>
  <si>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</si>
  <si>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</si>
  <si>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</si>
  <si>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</si>
  <si>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</si>
  <si>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</si>
  <si>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</si>
  <si>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</si>
  <si>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</si>
  <si>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</si>
  <si>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</si>
  <si>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</si>
  <si>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</si>
  <si>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</si>
  <si>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</si>
  <si>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</si>
  <si>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</si>
  <si>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</si>
  <si>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</si>
  <si>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</si>
  <si>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</si>
  <si>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</si>
  <si>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</si>
  <si>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</si>
  <si>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</si>
  <si>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</si>
  <si>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</si>
  <si>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</si>
  <si>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</si>
  <si>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</si>
  <si>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</si>
  <si>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</si>
  <si>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</si>
  <si>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</si>
  <si>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</si>
  <si>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</si>
  <si>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</si>
  <si>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</si>
  <si>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</si>
  <si>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</si>
  <si>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</si>
  <si>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</si>
  <si>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</si>
  <si>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</si>
  <si>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</si>
  <si>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</si>
  <si>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</si>
  <si>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</si>
  <si>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</si>
  <si>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</si>
  <si>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</si>
  <si>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</si>
  <si>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</si>
  <si>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</si>
  <si>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</si>
  <si>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</si>
  <si>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</si>
  <si>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</si>
  <si>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</si>
  <si>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</si>
  <si>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</si>
  <si>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</si>
  <si>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</si>
  <si>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</si>
  <si>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</si>
  <si>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</si>
  <si>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</si>
  <si>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</si>
  <si>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</si>
  <si>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</si>
  <si>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</si>
  <si>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</si>
  <si>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</si>
  <si>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</si>
  <si>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</si>
  <si>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</si>
  <si>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</si>
  <si>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</si>
  <si>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</si>
  <si>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</si>
  <si>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</si>
  <si>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</si>
  <si>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</si>
  <si>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</si>
  <si>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</si>
  <si>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</si>
  <si>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</si>
  <si>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</si>
  <si>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</si>
  <si>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</si>
  <si>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</si>
  <si>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</si>
  <si>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</si>
  <si>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</si>
  <si>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</si>
  <si>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</si>
  <si>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</si>
  <si>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</si>
  <si>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</si>
  <si>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</si>
  <si>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</si>
  <si>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</si>
  <si>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</si>
  <si>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</si>
  <si>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</si>
  <si>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</si>
  <si>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</si>
  <si>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</si>
  <si>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</si>
  <si>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</si>
  <si>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</si>
  <si>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</si>
  <si>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</si>
  <si>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</si>
  <si>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</si>
  <si>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</si>
  <si>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</si>
  <si>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</si>
  <si>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</si>
  <si>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</si>
  <si>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</si>
  <si>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</si>
  <si>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</si>
  <si>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</si>
  <si>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</si>
  <si>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</si>
  <si>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</si>
  <si>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</si>
  <si>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</si>
  <si>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</si>
  <si>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</si>
  <si>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</si>
  <si>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</si>
  <si>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</si>
  <si>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</si>
  <si>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</si>
  <si>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</si>
  <si>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</si>
  <si>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</si>
  <si>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</si>
  <si>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</si>
  <si>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</si>
  <si>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</si>
  <si>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</si>
  <si>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</si>
  <si>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</si>
  <si>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</si>
  <si>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</si>
  <si>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</si>
  <si>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</si>
  <si>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</si>
  <si>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</si>
  <si>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</si>
  <si>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</si>
  <si>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</si>
  <si>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</si>
  <si>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</si>
  <si>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</si>
  <si>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</si>
  <si>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</si>
  <si>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</si>
  <si>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</si>
  <si>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</si>
  <si>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</si>
  <si>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</si>
  <si>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</si>
  <si>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</si>
  <si>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</si>
  <si>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</si>
  <si>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</si>
  <si>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</si>
  <si>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</si>
  <si>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</si>
  <si>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</si>
  <si>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</si>
  <si>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</si>
  <si>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</si>
  <si>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</si>
  <si>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</si>
  <si>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</si>
  <si>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</si>
  <si>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</si>
  <si>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</si>
  <si>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</si>
  <si>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</si>
  <si>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</si>
  <si>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</si>
  <si>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</si>
  <si>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</si>
  <si>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</si>
  <si>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</si>
  <si>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</si>
  <si>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</si>
  <si>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</si>
  <si>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</si>
  <si>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</si>
  <si>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</si>
  <si>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</si>
  <si>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</si>
  <si>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</si>
  <si>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</si>
  <si>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</si>
  <si>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</si>
  <si>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</si>
  <si>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</si>
  <si>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</si>
  <si>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</si>
  <si>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</si>
  <si>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</si>
  <si>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</si>
  <si>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</si>
  <si>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</si>
  <si>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</si>
  <si>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</si>
  <si>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</si>
  <si>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</si>
  <si>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</si>
  <si>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</si>
  <si>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</si>
  <si>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</si>
  <si>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</si>
  <si>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</si>
  <si>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</si>
  <si>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</si>
  <si>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</si>
  <si>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</si>
  <si>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</si>
  <si>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</si>
  <si>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</si>
  <si>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</si>
  <si>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</si>
  <si>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</si>
  <si>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</si>
  <si>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</si>
  <si>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</si>
  <si>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</si>
  <si>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</si>
  <si>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</si>
  <si>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</si>
  <si>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</si>
  <si>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</si>
  <si>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</si>
  <si>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</si>
  <si>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</si>
  <si>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</si>
  <si>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</si>
  <si>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</si>
  <si>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</si>
  <si>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</si>
  <si>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</si>
  <si>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</si>
  <si>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</si>
  <si>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</si>
  <si>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</si>
  <si>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</si>
  <si>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</si>
  <si>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</si>
  <si>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</si>
  <si>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</si>
  <si>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</si>
  <si>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</si>
  <si>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</si>
  <si>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</si>
  <si>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</si>
  <si>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</si>
  <si>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</si>
  <si>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</si>
  <si>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</si>
  <si>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</si>
  <si>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</si>
  <si>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</si>
  <si>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</si>
  <si>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</si>
  <si>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</si>
  <si>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</si>
  <si>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</si>
  <si>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</si>
  <si>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</si>
  <si>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</si>
  <si>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</si>
  <si>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</si>
  <si>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</si>
  <si>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</si>
  <si>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</si>
  <si>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</si>
  <si>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</si>
  <si>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</si>
  <si>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</si>
  <si>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</si>
  <si>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</si>
  <si>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</si>
  <si>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</si>
  <si>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</si>
  <si>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</si>
  <si>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</si>
  <si>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</si>
  <si>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</si>
  <si>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</si>
  <si>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</si>
  <si>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</si>
  <si>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</si>
  <si>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</si>
  <si>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</si>
  <si>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</si>
  <si>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</si>
  <si>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</si>
  <si>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</si>
  <si>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</si>
  <si>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</si>
  <si>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</si>
  <si>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</si>
  <si>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</si>
  <si>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</si>
  <si>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</si>
  <si>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</si>
  <si>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</si>
  <si>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</si>
  <si>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</si>
  <si>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</si>
  <si>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</si>
  <si>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</si>
  <si>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</si>
  <si>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</si>
  <si>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</si>
  <si>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</si>
  <si>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</si>
  <si>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</si>
  <si>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</si>
  <si>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</si>
  <si>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</si>
  <si>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</si>
  <si>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</si>
  <si>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</si>
  <si>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</si>
  <si>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</si>
  <si>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</si>
  <si>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</si>
  <si>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</si>
  <si>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</si>
  <si>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</si>
  <si>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</si>
  <si>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</si>
  <si>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</si>
  <si>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</si>
  <si>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</si>
  <si>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</si>
  <si>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</si>
  <si>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</si>
  <si>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</si>
  <si>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</si>
  <si>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</si>
  <si>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</si>
  <si>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</si>
  <si>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</si>
  <si>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</si>
  <si>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</si>
  <si>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</si>
  <si>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</si>
  <si>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</si>
  <si>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</si>
  <si>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</si>
  <si>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</si>
  <si>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</si>
  <si>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</si>
  <si>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</si>
  <si>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</si>
  <si>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</si>
  <si>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</si>
  <si>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</si>
  <si>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</si>
  <si>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</si>
  <si>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</si>
  <si>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</si>
  <si>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</si>
  <si>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</si>
  <si>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</si>
  <si>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</si>
  <si>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</si>
  <si>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</si>
  <si>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</si>
  <si>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</si>
  <si>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</si>
  <si>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</si>
  <si>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</si>
  <si>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</si>
  <si>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</si>
  <si>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</si>
  <si>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</si>
  <si>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</si>
  <si>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</si>
  <si>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</si>
  <si>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</si>
  <si>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</si>
  <si>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</si>
  <si>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</si>
  <si>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</si>
  <si>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</si>
  <si>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</si>
  <si>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</si>
  <si>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</si>
  <si>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</si>
  <si>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</si>
  <si>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</si>
  <si>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</si>
  <si>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</si>
  <si>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</si>
  <si>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</si>
  <si>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</si>
  <si>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</si>
  <si>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</si>
  <si>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</si>
  <si>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</si>
  <si>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</si>
  <si>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</si>
  <si>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</si>
  <si>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</si>
  <si>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</si>
  <si>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</si>
  <si>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</si>
  <si>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</si>
  <si>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</si>
  <si>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</si>
  <si>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</si>
  <si>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</si>
  <si>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</si>
  <si>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</si>
  <si>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</si>
  <si>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</si>
  <si>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</si>
  <si>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</si>
  <si>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</si>
  <si>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</si>
  <si>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</si>
  <si>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</si>
  <si>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</si>
  <si>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</si>
  <si>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</si>
  <si>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</si>
  <si>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</si>
  <si>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</si>
  <si>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</si>
  <si>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</si>
  <si>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</si>
  <si>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</si>
  <si>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</si>
  <si>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</si>
  <si>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</si>
  <si>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</si>
  <si>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</si>
  <si>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</si>
  <si>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</si>
  <si>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</si>
  <si>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</si>
  <si>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</si>
  <si>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</si>
  <si>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</si>
  <si>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</si>
  <si>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</si>
  <si>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</si>
  <si>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</si>
  <si>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</si>
  <si>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</si>
  <si>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</si>
  <si>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</si>
  <si>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</si>
  <si>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</si>
  <si>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</si>
  <si>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</si>
  <si>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</si>
  <si>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</si>
  <si>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</si>
  <si>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</si>
  <si>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</si>
  <si>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</si>
  <si>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</si>
  <si>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</si>
  <si>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</si>
  <si>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</si>
  <si>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</si>
  <si>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</si>
  <si>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</si>
  <si>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</si>
  <si>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</si>
  <si>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</si>
  <si>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</si>
  <si>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</si>
  <si>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</si>
  <si>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</si>
  <si>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</si>
  <si>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</si>
  <si>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</si>
  <si>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</si>
  <si>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</si>
  <si>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</si>
  <si>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</si>
  <si>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</si>
  <si>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</si>
  <si>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</si>
  <si>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</si>
  <si>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</si>
  <si>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</si>
  <si>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</si>
  <si>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</si>
  <si>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</si>
  <si>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</si>
  <si>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</si>
  <si>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</si>
  <si>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</si>
  <si>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</si>
  <si>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</si>
  <si>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</si>
  <si>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</si>
  <si>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</si>
  <si>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</si>
  <si>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</si>
  <si>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</si>
  <si>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</si>
  <si>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</si>
  <si>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</si>
  <si>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</si>
  <si>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</si>
  <si>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</si>
  <si>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</si>
  <si>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</si>
  <si>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</si>
  <si>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</si>
  <si>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</si>
  <si>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</si>
  <si>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</si>
  <si>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</si>
  <si>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</si>
  <si>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</si>
  <si>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</si>
  <si>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</si>
  <si>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</si>
  <si>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</si>
  <si>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</si>
  <si>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</si>
  <si>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</si>
  <si>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</si>
  <si>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</si>
  <si>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</si>
  <si>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</si>
  <si>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</si>
  <si>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</si>
  <si>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</si>
  <si>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</si>
  <si>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</si>
  <si>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</si>
  <si>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</si>
  <si>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</si>
  <si>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</si>
  <si>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</si>
  <si>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</si>
  <si>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</si>
  <si>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</si>
  <si>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</si>
  <si>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</si>
  <si>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</si>
  <si>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</si>
  <si>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</si>
  <si>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</si>
  <si>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</si>
  <si>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</si>
  <si>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</si>
  <si>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</si>
  <si>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</si>
  <si>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</si>
  <si>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</si>
  <si>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</si>
  <si>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</si>
  <si>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</si>
  <si>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</si>
  <si>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</si>
  <si>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</si>
  <si>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</si>
  <si>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</si>
  <si>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</si>
  <si>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</si>
  <si>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</si>
  <si>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</si>
  <si>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</si>
  <si>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</si>
  <si>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</si>
  <si>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</si>
  <si>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</si>
  <si>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</si>
  <si>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</si>
  <si>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</si>
  <si>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</si>
  <si>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</si>
  <si>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</si>
  <si>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</si>
  <si>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</si>
  <si>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</si>
  <si>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</si>
  <si>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</si>
  <si>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</si>
  <si>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</si>
  <si>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</si>
  <si>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</si>
  <si>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</si>
  <si>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</si>
  <si>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</si>
  <si>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</si>
  <si>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</si>
  <si>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</si>
  <si>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</si>
  <si>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</si>
  <si>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</si>
  <si>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</si>
  <si>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</si>
  <si>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</si>
  <si>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</si>
  <si>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</si>
  <si>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</si>
  <si>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</si>
  <si>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</si>
  <si>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</si>
  <si>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</si>
  <si>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</si>
  <si>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</si>
  <si>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</si>
  <si>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</si>
  <si>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</si>
  <si>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</si>
  <si>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</si>
  <si>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</si>
  <si>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</si>
  <si>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</si>
  <si>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</si>
  <si>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</si>
  <si>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</si>
  <si>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</si>
  <si>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</si>
  <si>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</si>
  <si>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</si>
  <si>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</si>
  <si>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</si>
  <si>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</si>
  <si>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</si>
  <si>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</si>
  <si>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</si>
  <si>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</si>
  <si>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</si>
  <si>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</si>
  <si>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</si>
  <si>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</si>
  <si>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</si>
  <si>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</si>
  <si>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</si>
  <si>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</si>
  <si>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</si>
  <si>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</si>
  <si>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</si>
  <si>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</si>
  <si>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</si>
  <si>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</si>
  <si>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</si>
  <si>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</si>
  <si>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</si>
  <si>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</si>
  <si>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</si>
  <si>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</si>
  <si>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</si>
  <si>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</si>
  <si>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</si>
  <si>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</si>
  <si>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</si>
  <si>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</si>
  <si>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</si>
  <si>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</si>
  <si>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</si>
  <si>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</si>
  <si>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</si>
  <si>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</si>
  <si>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</si>
  <si>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</si>
  <si>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</si>
  <si>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</si>
  <si>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</si>
  <si>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</si>
  <si>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</si>
  <si>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</si>
  <si>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</si>
  <si>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</si>
  <si>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</si>
  <si>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</si>
  <si>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</si>
  <si>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</si>
  <si>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</si>
  <si>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</si>
  <si>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</si>
  <si>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</si>
  <si>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</si>
  <si>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</si>
  <si>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</si>
  <si>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</si>
  <si>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</si>
  <si>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</si>
  <si>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</si>
  <si>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</si>
  <si>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</si>
  <si>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</si>
  <si>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</si>
  <si>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</si>
  <si>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</si>
  <si>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</si>
  <si>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</si>
  <si>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</si>
  <si>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</si>
  <si>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</si>
  <si>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</si>
  <si>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</si>
  <si>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</si>
  <si>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</si>
  <si>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</si>
  <si>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</si>
  <si>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</si>
  <si>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</si>
  <si>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</si>
  <si>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</si>
  <si>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</si>
  <si>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</si>
  <si>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</si>
  <si>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</si>
  <si>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</si>
  <si>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</si>
  <si>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</si>
  <si>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</si>
  <si>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</si>
  <si>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</si>
  <si>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</si>
  <si>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</si>
  <si>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</si>
  <si>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</si>
  <si>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</si>
  <si>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</si>
  <si>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</si>
  <si>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</si>
  <si>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</si>
  <si>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</si>
  <si>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</si>
  <si>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</si>
  <si>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</si>
  <si>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</si>
  <si>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</si>
  <si>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</si>
  <si>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</si>
  <si>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</si>
  <si>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</si>
  <si>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</si>
  <si>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</si>
  <si>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</si>
  <si>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</si>
  <si>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</si>
  <si>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</si>
  <si>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</si>
  <si>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</si>
  <si>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</si>
  <si>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</si>
  <si>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</si>
  <si>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</si>
  <si>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</si>
  <si>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</si>
  <si>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</si>
  <si>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</si>
  <si>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</si>
  <si>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</si>
  <si>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</si>
  <si>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</si>
  <si>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</si>
  <si>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</si>
  <si>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</si>
  <si>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</si>
  <si>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</si>
  <si>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</si>
  <si>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</si>
  <si>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</si>
  <si>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</si>
  <si>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</si>
  <si>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</si>
  <si>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</si>
  <si>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</si>
  <si>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</si>
  <si>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</si>
  <si>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</si>
  <si>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</si>
  <si>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</si>
  <si>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</si>
  <si>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</si>
  <si>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</si>
  <si>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</si>
  <si>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</si>
  <si>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</si>
  <si>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</si>
  <si>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</si>
  <si>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</si>
  <si>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</si>
  <si>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</si>
  <si>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</si>
  <si>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</si>
  <si>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</si>
  <si>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</si>
  <si>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</si>
  <si>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</si>
  <si>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</si>
  <si>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</si>
  <si>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</si>
  <si>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</si>
  <si>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</si>
  <si>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</si>
  <si>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</si>
  <si>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</si>
  <si>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</si>
  <si>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</si>
  <si>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</si>
  <si>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</si>
  <si>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</si>
  <si>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</si>
  <si>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</si>
  <si>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</si>
  <si>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</si>
  <si>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</si>
  <si>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</si>
  <si>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</si>
  <si>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</si>
  <si>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</si>
  <si>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</si>
  <si>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</si>
  <si>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</si>
  <si>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</si>
  <si>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</si>
  <si>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</si>
  <si>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</si>
  <si>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</si>
  <si>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</si>
  <si>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</si>
  <si>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</si>
  <si>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</si>
  <si>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</si>
  <si>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</si>
  <si>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</si>
  <si>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</si>
  <si>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</si>
  <si>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</si>
  <si>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</si>
  <si>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</si>
  <si>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</si>
  <si>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</si>
  <si>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</si>
  <si>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</si>
  <si>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</si>
  <si>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</si>
  <si>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</si>
  <si>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</si>
  <si>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</si>
  <si>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</si>
  <si>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</si>
  <si>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</si>
  <si>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</si>
  <si>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</si>
  <si>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</si>
  <si>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</si>
  <si>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</si>
  <si>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</si>
  <si>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</si>
  <si>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</si>
  <si>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</si>
  <si>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</si>
  <si>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</si>
  <si>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</si>
  <si>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</si>
  <si>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</si>
  <si>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</si>
  <si>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</si>
  <si>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</si>
  <si>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</si>
  <si>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</si>
  <si>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</si>
  <si>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</si>
  <si>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</si>
  <si>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</si>
  <si>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</si>
  <si>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</si>
  <si>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</si>
  <si>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</si>
  <si>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</si>
  <si>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</si>
  <si>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</si>
  <si>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</si>
  <si>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</si>
  <si>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</si>
  <si>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</si>
  <si>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</si>
  <si>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</si>
  <si>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</si>
  <si>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</si>
  <si>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</si>
  <si>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</si>
  <si>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</si>
  <si>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</si>
  <si>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</si>
  <si>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</si>
  <si>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</si>
  <si>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</si>
  <si>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</si>
  <si>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</si>
  <si>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</si>
  <si>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</si>
  <si>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</si>
  <si>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</si>
  <si>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</si>
  <si>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</si>
  <si>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</si>
  <si>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</si>
  <si>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</si>
  <si>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</si>
  <si>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</si>
  <si>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</si>
  <si>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</si>
  <si>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</si>
  <si>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</si>
  <si>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</si>
  <si>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</si>
  <si>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</si>
  <si>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</si>
  <si>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</si>
  <si>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</si>
  <si>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</si>
  <si>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</si>
  <si>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</si>
  <si>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</si>
  <si>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</si>
  <si>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</si>
  <si>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</si>
  <si>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</si>
  <si>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</si>
  <si>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</si>
  <si>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</si>
  <si>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</si>
  <si>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</si>
  <si>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</si>
  <si>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</si>
  <si>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</si>
  <si>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</si>
  <si>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</si>
  <si>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</si>
  <si>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</si>
  <si>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</si>
  <si>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</si>
  <si>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</si>
  <si>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</si>
  <si>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</si>
  <si>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</si>
  <si>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</si>
  <si>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</si>
  <si>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</si>
  <si>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</si>
  <si>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</si>
  <si>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</si>
  <si>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</si>
  <si>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</si>
  <si>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</si>
  <si>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</si>
  <si>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</si>
  <si>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</si>
  <si>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</si>
  <si>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</si>
  <si>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</si>
  <si>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</si>
  <si>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</si>
  <si>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</si>
  <si>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</si>
  <si>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</si>
  <si>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</si>
  <si>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</si>
  <si>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</si>
  <si>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</si>
  <si>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</si>
  <si>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</si>
  <si>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</si>
  <si>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</si>
  <si>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</si>
  <si>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</si>
  <si>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</si>
  <si>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</si>
  <si>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</si>
  <si>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</si>
  <si>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</si>
  <si>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</si>
  <si>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</si>
  <si>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</si>
  <si>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</si>
  <si>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</si>
  <si>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</si>
  <si>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</si>
  <si>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</si>
  <si>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</si>
  <si>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</si>
  <si>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</si>
  <si>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</si>
  <si>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</si>
  <si>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</si>
  <si>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</si>
  <si>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</si>
  <si>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</si>
  <si>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</si>
  <si>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</si>
  <si>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</si>
  <si>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</si>
  <si>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</si>
  <si>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</si>
  <si>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</si>
  <si>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</si>
  <si>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</si>
  <si>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</si>
  <si>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</si>
  <si>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</si>
  <si>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</si>
  <si>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</si>
  <si>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</si>
  <si>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</si>
  <si>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</si>
  <si>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</si>
  <si>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</si>
  <si>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</si>
  <si>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</si>
  <si>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</si>
  <si>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</si>
  <si>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</si>
  <si>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</si>
  <si>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</si>
  <si>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</si>
  <si>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</si>
  <si>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</si>
  <si>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</si>
  <si>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</si>
  <si>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</si>
  <si>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</si>
  <si>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</si>
  <si>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</si>
  <si>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</si>
  <si>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</si>
  <si>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</si>
  <si>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</si>
  <si>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</si>
  <si>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</si>
  <si>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</si>
  <si>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</si>
  <si>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</si>
  <si>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</si>
  <si>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</si>
  <si>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</si>
  <si>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</si>
  <si>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</si>
  <si>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</si>
  <si>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</si>
  <si>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</si>
  <si>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</si>
  <si>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</si>
  <si>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</si>
  <si>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</si>
  <si>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</si>
  <si>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</si>
  <si>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</si>
  <si>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</si>
  <si>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</si>
  <si>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</si>
  <si>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</si>
  <si>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</si>
  <si>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</si>
  <si>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</si>
  <si>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</si>
  <si>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</si>
  <si>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</si>
  <si>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</si>
  <si>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</si>
  <si>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</si>
  <si>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</si>
  <si>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</si>
  <si>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</si>
  <si>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</si>
  <si>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</si>
  <si>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</si>
  <si>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</si>
  <si>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</si>
  <si>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</si>
  <si>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</si>
  <si>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</si>
  <si>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</si>
  <si>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</si>
  <si>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</si>
  <si>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</si>
  <si>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</si>
  <si>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</si>
  <si>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</si>
  <si>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</si>
  <si>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</si>
  <si>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</si>
  <si>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</si>
  <si>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</si>
  <si>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</si>
  <si>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</si>
  <si>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</si>
  <si>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</si>
  <si>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</si>
  <si>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</si>
  <si>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</si>
  <si>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</si>
  <si>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</si>
  <si>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</si>
  <si>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</si>
  <si>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</si>
  <si>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</si>
  <si>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</si>
  <si>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</si>
  <si>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</si>
  <si>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</si>
  <si>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</si>
  <si>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</si>
  <si>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</si>
  <si>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</si>
  <si>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</si>
  <si>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</si>
  <si>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</si>
  <si>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</si>
  <si>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</si>
  <si>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</si>
  <si>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</si>
  <si>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</si>
  <si>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</si>
  <si>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</si>
  <si>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</si>
  <si>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</si>
  <si>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</si>
  <si>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</si>
  <si>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</si>
  <si>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</si>
  <si>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</si>
  <si>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</si>
  <si>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</si>
  <si>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</si>
  <si>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</si>
  <si>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</si>
  <si>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</si>
  <si>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</si>
  <si>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</si>
  <si>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</si>
  <si>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</si>
  <si>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</si>
  <si>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</si>
  <si>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</si>
  <si>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</si>
  <si>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</si>
  <si>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</si>
  <si>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</si>
  <si>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</si>
  <si>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</si>
  <si>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</si>
  <si>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</si>
  <si>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</si>
  <si>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</si>
  <si>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</si>
  <si>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</si>
  <si>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</si>
  <si>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</si>
  <si>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</si>
  <si>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</si>
  <si>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</si>
  <si>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</si>
  <si>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</si>
  <si>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</si>
  <si>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</si>
  <si>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</si>
  <si>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</si>
  <si>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</si>
  <si>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</si>
  <si>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</si>
  <si>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</si>
  <si>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</si>
  <si>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</si>
  <si>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</si>
  <si>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</si>
  <si>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</si>
  <si>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</si>
  <si>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</si>
  <si>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</si>
  <si>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</si>
  <si>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</si>
  <si>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</si>
  <si>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</si>
  <si>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</si>
  <si>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</si>
  <si>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</si>
  <si>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</si>
  <si>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</si>
  <si>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</si>
  <si>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</si>
  <si>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</si>
  <si>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</si>
  <si>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</si>
  <si>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</si>
  <si>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</si>
  <si>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</si>
  <si>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</si>
  <si>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</si>
  <si>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</si>
  <si>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</si>
  <si>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</si>
  <si>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</si>
  <si>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</si>
  <si>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</si>
  <si>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</si>
  <si>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</si>
  <si>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</si>
  <si>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</si>
  <si>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</si>
  <si>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</si>
  <si>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</si>
  <si>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</si>
  <si>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</si>
  <si>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</si>
  <si>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</si>
  <si>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</si>
  <si>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</si>
  <si>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</si>
  <si>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</si>
  <si>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</si>
  <si>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</si>
  <si>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</si>
  <si>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</si>
  <si>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</si>
  <si>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</si>
  <si>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</si>
  <si>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</si>
  <si>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</si>
  <si>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</si>
  <si>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</si>
  <si>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</si>
  <si>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</si>
  <si>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</si>
  <si>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</si>
  <si>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</si>
  <si>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</si>
  <si>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</si>
  <si>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</si>
  <si>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</si>
  <si>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</si>
  <si>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</si>
  <si>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</si>
  <si>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</si>
  <si>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</si>
  <si>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</si>
  <si>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</si>
  <si>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</si>
  <si>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</si>
  <si>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</si>
  <si>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</si>
  <si>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</si>
  <si>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</si>
  <si>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</si>
  <si>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</si>
  <si>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</si>
  <si>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</si>
  <si>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</si>
  <si>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</si>
  <si>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</si>
  <si>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</si>
  <si>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</si>
  <si>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</si>
  <si>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</si>
  <si>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</si>
  <si>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</si>
  <si>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</si>
  <si>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</si>
  <si>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</si>
  <si>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</si>
  <si>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</si>
  <si>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</si>
  <si>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</si>
  <si>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</si>
  <si>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</si>
  <si>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</si>
  <si>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</si>
  <si>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</si>
  <si>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</si>
  <si>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</si>
  <si>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</si>
  <si>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</si>
  <si>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</si>
  <si>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</si>
  <si>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</si>
  <si>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</si>
  <si>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</si>
  <si>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</si>
  <si>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</si>
  <si>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</si>
  <si>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</si>
  <si>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</si>
  <si>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</si>
  <si>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</si>
  <si>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</si>
  <si>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</si>
  <si>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</si>
  <si>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</si>
  <si>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</si>
  <si>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</si>
  <si>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</si>
  <si>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</si>
  <si>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</si>
  <si>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</si>
  <si>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</si>
  <si>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</si>
  <si>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</si>
  <si>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</si>
  <si>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</si>
  <si>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</si>
  <si>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</si>
  <si>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</si>
  <si>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</si>
  <si>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</si>
  <si>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</si>
  <si>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</si>
  <si>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</si>
  <si>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</si>
  <si>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</si>
  <si>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</si>
  <si>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</si>
  <si>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</si>
  <si>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</si>
  <si>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</si>
  <si>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</si>
  <si>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</si>
  <si>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</si>
  <si>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</si>
  <si>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</si>
  <si>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</si>
  <si>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</si>
  <si>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</si>
  <si>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</si>
  <si>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</si>
  <si>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</si>
  <si>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</si>
  <si>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</si>
  <si>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</si>
  <si>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</si>
  <si>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</si>
  <si>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</si>
  <si>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</si>
  <si>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</si>
  <si>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</si>
  <si>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</si>
  <si>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</si>
  <si>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</si>
  <si>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</si>
  <si>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</si>
  <si>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</si>
  <si>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</si>
  <si>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</si>
  <si>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</si>
  <si>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</si>
  <si>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</si>
  <si>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</si>
  <si>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</si>
  <si>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</si>
  <si>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</si>
  <si>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</si>
  <si>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</si>
  <si>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</si>
  <si>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</si>
  <si>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</si>
  <si>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</si>
  <si>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</si>
  <si>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</si>
  <si>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</si>
  <si>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</si>
  <si>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</si>
  <si>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</si>
  <si>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</si>
  <si>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</si>
  <si>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</si>
  <si>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</si>
  <si>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</si>
  <si>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</si>
  <si>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</si>
  <si>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</si>
  <si>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</si>
  <si>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</si>
  <si>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</si>
  <si>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</si>
  <si>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</si>
  <si>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</si>
  <si>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</si>
  <si>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</si>
  <si>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</si>
  <si>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</si>
  <si>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</si>
  <si>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</si>
  <si>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</si>
  <si>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</si>
  <si>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</si>
  <si>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</si>
  <si>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</si>
  <si>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</si>
  <si>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</si>
  <si>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</si>
  <si>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</si>
  <si>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</si>
  <si>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</si>
  <si>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</si>
  <si>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</si>
  <si>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</si>
  <si>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</si>
  <si>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</si>
  <si>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</si>
  <si>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</si>
  <si>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</si>
  <si>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</si>
  <si>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</si>
  <si>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</si>
  <si>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</si>
  <si>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</si>
  <si>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</si>
  <si>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</si>
  <si>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</si>
  <si>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</si>
  <si>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</si>
  <si>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</si>
  <si>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</si>
  <si>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</si>
  <si>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</si>
  <si>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</si>
  <si>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</si>
  <si>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</si>
  <si>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</si>
  <si>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</si>
  <si>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</si>
  <si>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</si>
  <si>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</si>
  <si>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</si>
  <si>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</si>
  <si>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</si>
  <si>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</si>
  <si>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</si>
  <si>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</si>
  <si>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</si>
  <si>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</si>
  <si>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</si>
  <si>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</si>
  <si>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</si>
  <si>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</si>
  <si>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</si>
  <si>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</si>
  <si>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</si>
  <si>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</si>
  <si>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</si>
  <si>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</si>
  <si>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</si>
  <si>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</si>
  <si>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</si>
  <si>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</si>
  <si>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</si>
  <si>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</si>
  <si>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</si>
  <si>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</si>
  <si>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</si>
  <si>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</si>
  <si>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</si>
  <si>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</si>
  <si>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</si>
  <si>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</si>
  <si>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</si>
  <si>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</si>
  <si>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</si>
  <si>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</si>
  <si>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</si>
  <si>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</si>
  <si>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</si>
  <si>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</si>
  <si>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</si>
  <si>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</si>
  <si>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</si>
  <si>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</si>
  <si>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</si>
  <si>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</si>
  <si>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</si>
  <si>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</si>
  <si>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</si>
  <si>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</si>
  <si>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</si>
  <si>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</si>
  <si>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</si>
  <si>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</si>
  <si>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</si>
  <si>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</si>
  <si>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</si>
  <si>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</si>
  <si>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</si>
  <si>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</si>
  <si>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</si>
  <si>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</si>
  <si>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</si>
  <si>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</si>
  <si>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</si>
  <si>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</si>
  <si>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</si>
  <si>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</si>
  <si>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</si>
  <si>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</si>
  <si>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</si>
  <si>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</si>
  <si>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</si>
  <si>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</si>
  <si>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</si>
  <si>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</si>
  <si>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</si>
  <si>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</si>
  <si>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</si>
  <si>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</si>
  <si>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</si>
  <si>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</si>
  <si>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</si>
  <si>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</si>
  <si>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</si>
  <si>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</si>
  <si>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</si>
  <si>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</si>
  <si>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</si>
  <si>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</si>
  <si>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</si>
  <si>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</si>
  <si>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</si>
  <si>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</si>
  <si>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</si>
  <si>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</si>
  <si>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</si>
  <si>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</si>
  <si>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</si>
  <si>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</si>
  <si>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</si>
  <si>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</si>
  <si>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</si>
  <si>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</si>
  <si>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</si>
  <si>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</si>
  <si>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</si>
  <si>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</si>
  <si>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</si>
  <si>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</si>
  <si>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</si>
  <si>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</si>
  <si>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</si>
  <si>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</si>
  <si>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</si>
  <si>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</si>
  <si>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</si>
  <si>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</si>
  <si>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</si>
  <si>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</si>
  <si>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</si>
  <si>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</si>
  <si>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</si>
  <si>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</si>
  <si>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</si>
  <si>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</si>
  <si>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</si>
  <si>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</si>
  <si>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</si>
  <si>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</si>
  <si>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</si>
  <si>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</si>
  <si>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</si>
  <si>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</si>
  <si>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</si>
  <si>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</si>
  <si>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</si>
  <si>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</si>
  <si>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</si>
  <si>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</si>
  <si>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</si>
  <si>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</si>
  <si>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</si>
  <si>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</si>
  <si>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</si>
  <si>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</si>
  <si>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</si>
  <si>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</si>
  <si>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</si>
  <si>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</si>
  <si>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</si>
  <si>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</si>
  <si>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</si>
  <si>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</si>
  <si>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</si>
  <si>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</si>
  <si>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</si>
  <si>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</si>
  <si>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</si>
  <si>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</si>
  <si>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</si>
  <si>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</si>
  <si>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</si>
  <si>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</si>
  <si>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</si>
  <si>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</si>
  <si>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</si>
  <si>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</si>
  <si>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</si>
  <si>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</si>
  <si>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</si>
  <si>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</si>
  <si>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</si>
  <si>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</si>
  <si>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</si>
  <si>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</si>
  <si>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</si>
  <si>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</si>
  <si>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</si>
  <si>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</si>
  <si>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</si>
  <si>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</si>
  <si>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</si>
  <si>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</si>
  <si>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</si>
  <si>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</si>
  <si>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</si>
  <si>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</si>
  <si>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</si>
  <si>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</si>
  <si>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</si>
  <si>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</si>
  <si>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</si>
  <si>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</si>
  <si>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</si>
  <si>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</si>
  <si>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</si>
  <si>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</si>
  <si>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</si>
  <si>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</si>
  <si>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</si>
  <si>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</si>
  <si>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</si>
  <si>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</si>
  <si>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</si>
  <si>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</si>
  <si>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</si>
  <si>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</si>
  <si>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</si>
  <si>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</si>
  <si>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</si>
  <si>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</si>
  <si>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</si>
  <si>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</si>
  <si>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</si>
  <si>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</si>
  <si>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</si>
  <si>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</si>
  <si>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</si>
  <si>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</si>
  <si>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</si>
  <si>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</si>
  <si>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</si>
  <si>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</si>
  <si>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</si>
  <si>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</si>
  <si>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</si>
  <si>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</si>
  <si>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</si>
  <si>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</si>
  <si>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</si>
  <si>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</si>
  <si>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</si>
  <si>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</si>
  <si>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</si>
  <si>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</si>
  <si>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</si>
  <si>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</si>
  <si>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</si>
  <si>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</si>
  <si>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</si>
  <si>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</si>
  <si>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</si>
  <si>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</si>
  <si>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</si>
  <si>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</si>
  <si>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</si>
  <si>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</si>
  <si>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</si>
  <si>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</si>
  <si>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</si>
  <si>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</si>
  <si>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</si>
  <si>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</si>
  <si>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</si>
  <si>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</si>
  <si>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</si>
  <si>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</si>
  <si>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</si>
  <si>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</si>
  <si>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</si>
  <si>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</si>
  <si>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</si>
  <si>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</si>
  <si>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</si>
  <si>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</si>
  <si>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</si>
  <si>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</si>
  <si>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</si>
  <si>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</si>
  <si>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</si>
  <si>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</si>
  <si>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</si>
  <si>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</si>
  <si>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</si>
  <si>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</si>
  <si>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</si>
  <si>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</si>
  <si>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</si>
  <si>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</si>
  <si>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</si>
  <si>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</si>
  <si>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</si>
  <si>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</si>
  <si>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</si>
  <si>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</si>
  <si>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</si>
  <si>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</si>
  <si>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</si>
  <si>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</si>
  <si>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</si>
  <si>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</si>
  <si>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</si>
  <si>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</si>
  <si>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</si>
  <si>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</si>
  <si>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</si>
  <si>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</si>
  <si>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</si>
  <si>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</si>
  <si>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</si>
  <si>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</si>
  <si>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</si>
  <si>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</si>
  <si>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</si>
  <si>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</si>
  <si>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</si>
  <si>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</si>
  <si>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</si>
  <si>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</si>
  <si>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</si>
  <si>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</si>
  <si>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</si>
  <si>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</si>
  <si>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</si>
  <si>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</si>
  <si>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</si>
  <si>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</si>
  <si>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</si>
  <si>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</si>
  <si>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</si>
  <si>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</si>
  <si>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</si>
  <si>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</si>
  <si>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</si>
  <si>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</si>
  <si>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</si>
  <si>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</si>
  <si>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</si>
  <si>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</si>
  <si>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</si>
  <si>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</si>
  <si>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</si>
  <si>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</si>
  <si>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</si>
  <si>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</si>
  <si>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</si>
  <si>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</si>
  <si>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</si>
  <si>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</si>
  <si>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</si>
  <si>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</si>
  <si>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</si>
  <si>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</si>
  <si>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</si>
  <si>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</si>
  <si>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</si>
  <si>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</si>
  <si>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</si>
  <si>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</si>
  <si>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</si>
  <si>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</si>
  <si>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</si>
  <si>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</si>
  <si>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</si>
  <si>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</si>
  <si>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</si>
  <si>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</si>
  <si>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</si>
  <si>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</si>
  <si>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</si>
  <si>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</si>
  <si>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</si>
  <si>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</si>
  <si>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</si>
  <si>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</si>
  <si>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</si>
  <si>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</si>
  <si>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</si>
  <si>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</si>
  <si>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</si>
  <si>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</si>
  <si>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</si>
  <si>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</si>
  <si>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</si>
  <si>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</si>
  <si>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</si>
  <si>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</si>
  <si>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</si>
  <si>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</si>
  <si>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</si>
  <si>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</si>
  <si>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</si>
  <si>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</si>
  <si>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</si>
  <si>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</si>
  <si>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</si>
  <si>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</si>
  <si>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</si>
  <si>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</si>
  <si>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</si>
  <si>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</si>
  <si>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</si>
  <si>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</si>
  <si>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</si>
  <si>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</si>
  <si>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</si>
  <si>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</si>
  <si>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</si>
  <si>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</si>
  <si>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</si>
  <si>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</si>
  <si>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</si>
  <si>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</si>
  <si>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</si>
  <si>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</si>
  <si>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</si>
  <si>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</si>
  <si>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</si>
  <si>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</si>
  <si>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</si>
  <si>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</si>
  <si>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</si>
  <si>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</si>
  <si>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</si>
  <si>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</si>
  <si>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</si>
  <si>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</si>
  <si>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</si>
  <si>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</si>
  <si>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</si>
  <si>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</si>
  <si>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</si>
  <si>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</si>
  <si>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</si>
  <si>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</si>
  <si>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</si>
  <si>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</si>
  <si>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</si>
  <si>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</si>
  <si>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</si>
  <si>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</si>
  <si>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</si>
  <si>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</si>
  <si>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</si>
  <si>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</si>
  <si>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</si>
  <si>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</si>
  <si>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</si>
  <si>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</si>
  <si>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</si>
  <si>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</si>
  <si>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</si>
  <si>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</si>
  <si>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</si>
  <si>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</si>
  <si>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</si>
  <si>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</si>
  <si>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</si>
  <si>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</si>
  <si>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</si>
  <si>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</si>
  <si>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</si>
  <si>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</si>
  <si>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</si>
  <si>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</si>
  <si>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</si>
  <si>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</si>
  <si>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</si>
  <si>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</si>
  <si>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</si>
  <si>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</si>
  <si>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</si>
  <si>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</si>
  <si>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</si>
  <si>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</si>
  <si>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</si>
  <si>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</si>
  <si>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</si>
  <si>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</si>
  <si>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</si>
  <si>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</si>
  <si>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</si>
  <si>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</si>
  <si>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</si>
  <si>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</si>
  <si>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</si>
  <si>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</si>
  <si>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</si>
  <si>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</si>
  <si>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</si>
  <si>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</si>
  <si>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</si>
  <si>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</si>
  <si>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</si>
  <si>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</si>
  <si>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</si>
  <si>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</si>
  <si>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</si>
  <si>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</si>
  <si>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</si>
  <si>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</si>
  <si>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</si>
  <si>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</si>
  <si>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</si>
  <si>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</si>
  <si>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</si>
  <si>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</si>
  <si>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</si>
  <si>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</si>
  <si>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</si>
  <si>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</si>
  <si>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</si>
  <si>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</si>
  <si>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</si>
  <si>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</si>
  <si>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</si>
  <si>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</si>
  <si>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</si>
  <si>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</si>
  <si>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</si>
  <si>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</si>
  <si>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</si>
  <si>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</si>
  <si>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</si>
  <si>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</si>
  <si>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</si>
  <si>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</si>
  <si>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</si>
  <si>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</si>
  <si>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</si>
  <si>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</si>
  <si>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</si>
  <si>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</si>
  <si>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</si>
  <si>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</si>
  <si>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</si>
  <si>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</si>
  <si>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</si>
  <si>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</si>
  <si>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</si>
  <si>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</si>
  <si>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</si>
  <si>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</si>
  <si>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</si>
  <si>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</si>
  <si>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</si>
  <si>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</si>
  <si>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</si>
  <si>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</si>
  <si>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</si>
  <si>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</si>
  <si>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</si>
  <si>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</si>
  <si>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</si>
  <si>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</si>
  <si>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</si>
  <si>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</si>
  <si>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</si>
  <si>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</si>
  <si>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</si>
  <si>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</si>
  <si>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</si>
  <si>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</si>
  <si>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</si>
  <si>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</si>
  <si>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</si>
  <si>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</si>
  <si>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</si>
  <si>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</si>
  <si>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</si>
  <si>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</si>
  <si>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</si>
  <si>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</si>
  <si>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</si>
  <si>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</si>
  <si>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</si>
  <si>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</si>
  <si>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</si>
  <si>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</si>
  <si>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</si>
  <si>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</si>
  <si>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</si>
  <si>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</si>
  <si>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</si>
  <si>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</si>
  <si>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</si>
  <si>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</si>
  <si>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</si>
  <si>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</si>
  <si>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</si>
  <si>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</si>
  <si>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</si>
  <si>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</si>
  <si>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</si>
  <si>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</si>
  <si>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</si>
  <si>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</si>
  <si>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</si>
  <si>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</si>
  <si>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</si>
  <si>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</si>
  <si>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</si>
  <si>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</si>
  <si>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</si>
  <si>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</si>
  <si>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</si>
  <si>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</si>
  <si>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</si>
  <si>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</si>
  <si>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</si>
  <si>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</si>
  <si>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</si>
  <si>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</si>
  <si>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</si>
  <si>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</si>
  <si>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</si>
  <si>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</si>
  <si>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</si>
  <si>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</si>
  <si>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</si>
  <si>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</si>
  <si>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</si>
  <si>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</si>
  <si>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</si>
  <si>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</si>
  <si>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</si>
  <si>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</si>
  <si>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</si>
  <si>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</si>
  <si>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</si>
  <si>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</si>
  <si>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</si>
  <si>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</si>
  <si>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</si>
  <si>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</si>
  <si>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</si>
  <si>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</si>
  <si>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</si>
  <si>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</si>
  <si>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</si>
  <si>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</si>
  <si>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</si>
  <si>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</si>
  <si>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</si>
  <si>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</si>
  <si>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</si>
  <si>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</si>
  <si>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</si>
  <si>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</si>
  <si>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</si>
  <si>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</si>
  <si>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</si>
  <si>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</si>
  <si>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</si>
  <si>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</si>
  <si>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</si>
  <si>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</si>
  <si>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</si>
  <si>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</si>
  <si>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</si>
  <si>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</si>
  <si>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</si>
  <si>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</si>
  <si>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</si>
  <si>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</si>
  <si>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</si>
  <si>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</si>
  <si>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</si>
  <si>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</si>
  <si>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</si>
  <si>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</si>
  <si>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</si>
  <si>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</si>
  <si>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</si>
  <si>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</si>
  <si>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</si>
  <si>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</si>
  <si>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</si>
  <si>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</si>
  <si>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</si>
  <si>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</si>
  <si>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</si>
  <si>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</si>
  <si>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</si>
  <si>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</si>
  <si>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</si>
  <si>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</si>
  <si>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</si>
  <si>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</si>
  <si>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</si>
  <si>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</si>
  <si>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</si>
  <si>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</si>
  <si>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</si>
  <si>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</si>
  <si>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</si>
  <si>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</si>
  <si>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</si>
  <si>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</si>
  <si>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</si>
  <si>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</si>
  <si>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</si>
  <si>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</si>
  <si>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</si>
  <si>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</si>
  <si>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</si>
  <si>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</si>
  <si>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</si>
  <si>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</si>
  <si>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</si>
  <si>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</si>
  <si>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</si>
  <si>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</si>
  <si>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</si>
  <si>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</si>
  <si>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</si>
  <si>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</si>
  <si>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</si>
  <si>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</si>
  <si>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</si>
  <si>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</si>
  <si>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</si>
  <si>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</si>
  <si>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</si>
  <si>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</si>
  <si>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</si>
  <si>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</si>
  <si>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</si>
  <si>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</si>
  <si>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</si>
  <si>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</si>
  <si>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</si>
  <si>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</si>
  <si>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</si>
  <si>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</si>
  <si>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</si>
  <si>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</si>
  <si>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</si>
  <si>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</si>
  <si>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</si>
  <si>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</si>
  <si>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</si>
  <si>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</si>
  <si>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</si>
  <si>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</si>
  <si>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</si>
  <si>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</si>
  <si>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</si>
  <si>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</si>
  <si>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</si>
  <si>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</si>
  <si>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</si>
  <si>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</si>
  <si>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</si>
  <si>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</si>
  <si>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</si>
  <si>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</si>
  <si>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</si>
  <si>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</si>
  <si>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</si>
  <si>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</si>
  <si>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</si>
  <si>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</si>
  <si>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</si>
  <si>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</si>
  <si>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</si>
  <si>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</si>
  <si>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</si>
  <si>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</si>
  <si>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</si>
  <si>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</si>
  <si>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</si>
  <si>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</si>
  <si>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</si>
  <si>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</si>
  <si>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</si>
  <si>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</si>
  <si>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</si>
  <si>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</si>
  <si>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</si>
  <si>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</si>
  <si>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</si>
  <si>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</si>
  <si>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</si>
  <si>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</si>
  <si>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</si>
  <si>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</si>
  <si>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</si>
  <si>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</si>
  <si>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</si>
  <si>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</si>
  <si>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</si>
  <si>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</si>
  <si>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</si>
  <si>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</si>
  <si>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</si>
  <si>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</si>
  <si>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</si>
  <si>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</si>
  <si>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</si>
  <si>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</si>
  <si>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</si>
  <si>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</si>
  <si>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</si>
  <si>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</si>
  <si>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</si>
  <si>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</si>
  <si>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</si>
  <si>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</si>
  <si>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</si>
  <si>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</si>
  <si>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</si>
  <si>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</si>
  <si>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</si>
  <si>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</si>
  <si>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</si>
  <si>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</si>
  <si>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</si>
  <si>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</si>
  <si>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</si>
  <si>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</si>
  <si>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</si>
  <si>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</si>
  <si>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</si>
  <si>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</si>
  <si>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</si>
  <si>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</si>
  <si>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</si>
  <si>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</si>
  <si>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</si>
  <si>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</si>
  <si>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</si>
  <si>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</si>
  <si>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</si>
  <si>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</si>
  <si>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</si>
  <si>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</si>
  <si>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</si>
  <si>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</si>
  <si>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</si>
  <si>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</si>
  <si>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</si>
  <si>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</si>
  <si>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</si>
  <si>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</si>
  <si>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</si>
  <si>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</si>
  <si>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</si>
  <si>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</si>
  <si>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</si>
  <si>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</si>
  <si>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</si>
  <si>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</si>
  <si>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</si>
  <si>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</si>
  <si>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</si>
  <si>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</si>
  <si>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</si>
  <si>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</si>
  <si>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</si>
  <si>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</si>
  <si>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</si>
  <si>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</si>
  <si>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</si>
  <si>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</si>
  <si>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</si>
  <si>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</si>
  <si>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</si>
  <si>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</si>
  <si>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</si>
  <si>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</si>
  <si>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</si>
  <si>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</si>
  <si>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</si>
  <si>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</si>
  <si>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</si>
  <si>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</si>
  <si>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</si>
  <si>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</si>
  <si>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</si>
  <si>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</si>
  <si>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</si>
  <si>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</si>
  <si>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</si>
  <si>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</si>
  <si>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</si>
  <si>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</si>
  <si>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</si>
  <si>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</si>
  <si>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</si>
  <si>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</si>
  <si>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</si>
  <si>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</si>
  <si>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</si>
  <si>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</si>
  <si>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</si>
  <si>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</si>
  <si>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</si>
  <si>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</si>
  <si>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</si>
  <si>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</si>
  <si>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</si>
  <si>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</si>
  <si>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</si>
  <si>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</si>
  <si>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</si>
  <si>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</si>
  <si>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</si>
  <si>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</si>
  <si>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</si>
  <si>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</si>
  <si>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</si>
  <si>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</si>
  <si>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</si>
  <si>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</si>
  <si>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</si>
  <si>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</si>
  <si>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</si>
  <si>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</si>
  <si>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</si>
  <si>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</si>
  <si>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</si>
  <si>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</si>
  <si>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</si>
  <si>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</si>
  <si>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</si>
  <si>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</si>
  <si>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</si>
  <si>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</si>
  <si>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</si>
  <si>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</si>
  <si>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</si>
  <si>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</si>
  <si>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</si>
  <si>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</si>
  <si>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</si>
  <si>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</si>
  <si>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</si>
  <si>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</si>
  <si>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</si>
  <si>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</si>
  <si>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</si>
  <si>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</si>
  <si>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</si>
  <si>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</si>
  <si>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</si>
  <si>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</si>
  <si>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</si>
  <si>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</si>
  <si>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</si>
  <si>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</si>
  <si>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</si>
  <si>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</si>
  <si>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</si>
  <si>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</si>
  <si>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</si>
  <si>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</si>
  <si>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</si>
  <si>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</si>
  <si>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</si>
  <si>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</si>
  <si>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</si>
  <si>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</si>
  <si>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</si>
  <si>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</si>
  <si>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</si>
  <si>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</si>
  <si>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</si>
  <si>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</si>
  <si>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</si>
  <si>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</si>
  <si>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</si>
  <si>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</si>
  <si>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</si>
  <si>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</si>
  <si>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</si>
  <si>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</si>
  <si>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</si>
  <si>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</si>
  <si>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</si>
  <si>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</si>
  <si>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</si>
  <si>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</si>
  <si>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</si>
  <si>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</si>
  <si>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</si>
  <si>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</si>
  <si>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</si>
  <si>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</si>
  <si>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</si>
  <si>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</si>
  <si>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</si>
  <si>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</si>
  <si>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</si>
  <si>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</si>
  <si>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</si>
  <si>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</si>
  <si>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</si>
  <si>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</si>
  <si>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</si>
  <si>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</si>
  <si>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</si>
  <si>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</si>
  <si>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</si>
  <si>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</si>
  <si>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</si>
  <si>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</si>
  <si>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</si>
  <si>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</si>
  <si>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</si>
  <si>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</si>
  <si>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</si>
  <si>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</si>
  <si>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</si>
  <si>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</si>
  <si>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</si>
  <si>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</si>
  <si>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</si>
  <si>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</si>
  <si>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</si>
  <si>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</si>
  <si>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</si>
  <si>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</si>
  <si>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</si>
  <si>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</si>
  <si>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</si>
  <si>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</si>
  <si>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</si>
  <si>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</si>
  <si>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</si>
  <si>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</si>
  <si>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</si>
  <si>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</si>
  <si>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</si>
  <si>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</si>
  <si>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</si>
  <si>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</si>
  <si>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</si>
  <si>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</si>
  <si>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</si>
  <si>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</si>
  <si>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</si>
  <si>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</si>
  <si>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</si>
  <si>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</si>
  <si>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</si>
  <si>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</si>
  <si>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</si>
  <si>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</si>
  <si>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</si>
  <si>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</si>
  <si>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</si>
  <si>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</si>
  <si>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</si>
  <si>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</si>
  <si>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</si>
  <si>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</si>
  <si>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</si>
  <si>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</si>
  <si>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</si>
  <si>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</si>
  <si>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</si>
  <si>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</si>
  <si>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</si>
  <si>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</si>
  <si>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</si>
  <si>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</si>
  <si>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</si>
  <si>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</si>
  <si>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</si>
  <si>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</si>
  <si>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</si>
  <si>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</si>
  <si>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</si>
  <si>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</si>
  <si>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</si>
  <si>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</si>
  <si>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</si>
  <si>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</si>
  <si>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</si>
  <si>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</si>
  <si>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</si>
  <si>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</si>
  <si>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</si>
  <si>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</si>
  <si>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</si>
  <si>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</si>
  <si>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</si>
  <si>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</si>
  <si>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</si>
  <si>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</si>
  <si>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</si>
  <si>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</si>
  <si>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</si>
  <si>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</si>
  <si>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</si>
  <si>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</si>
  <si>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</si>
  <si>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</si>
  <si>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</si>
  <si>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</si>
  <si>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</si>
  <si>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</si>
  <si>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</si>
  <si>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</si>
  <si>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</si>
  <si>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</si>
  <si>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</si>
  <si>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</si>
  <si>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</si>
  <si>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</si>
  <si>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</si>
  <si>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</si>
  <si>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</si>
  <si>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</si>
  <si>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</si>
  <si>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</si>
  <si>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</si>
  <si>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</si>
  <si>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</si>
  <si>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</si>
  <si>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</si>
  <si>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</si>
  <si>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</si>
  <si>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</si>
  <si>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</si>
  <si>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</si>
  <si>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</si>
  <si>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</si>
  <si>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</si>
  <si>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</si>
  <si>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</si>
  <si>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</si>
  <si>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</si>
  <si>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</si>
  <si>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</si>
  <si>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</si>
  <si>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</si>
  <si>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</si>
  <si>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</si>
  <si>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</si>
  <si>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</si>
  <si>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</si>
  <si>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</si>
  <si>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</si>
  <si>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</si>
  <si>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</si>
  <si>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</si>
  <si>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</si>
  <si>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</si>
  <si>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</si>
  <si>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</si>
  <si>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</si>
  <si>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</si>
  <si>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</si>
  <si>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</si>
  <si>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</si>
  <si>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</si>
  <si>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</si>
  <si>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</si>
  <si>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</si>
  <si>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</si>
  <si>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</si>
  <si>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</si>
  <si>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</si>
  <si>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</si>
  <si>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</si>
  <si>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</si>
  <si>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</si>
  <si>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</si>
  <si>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</si>
  <si>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</si>
  <si>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</si>
  <si>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</si>
  <si>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</si>
  <si>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</si>
  <si>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</si>
  <si>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</si>
  <si>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</si>
  <si>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</si>
  <si>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</si>
  <si>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</si>
  <si>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</si>
  <si>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</si>
  <si>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</si>
  <si>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</si>
  <si>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</si>
  <si>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</si>
  <si>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</si>
  <si>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</si>
  <si>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</si>
  <si>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</si>
  <si>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</si>
  <si>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</si>
  <si>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</si>
  <si>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</si>
  <si>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</si>
  <si>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</si>
  <si>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</si>
  <si>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</si>
  <si>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</si>
  <si>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</si>
  <si>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</si>
  <si>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</si>
  <si>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</si>
  <si>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</si>
  <si>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</si>
  <si>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</si>
  <si>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</si>
  <si>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</si>
  <si>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</si>
  <si>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</si>
  <si>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</si>
  <si>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</si>
  <si>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</si>
  <si>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</si>
  <si>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</si>
  <si>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</si>
  <si>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</si>
  <si>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</si>
  <si>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</si>
  <si>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</si>
  <si>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</si>
  <si>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</si>
  <si>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</si>
  <si>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</si>
  <si>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</si>
  <si>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</si>
  <si>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</si>
  <si>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</si>
  <si>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</si>
  <si>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</si>
  <si>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</si>
  <si>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</si>
  <si>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</si>
  <si>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</si>
  <si>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</si>
  <si>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</si>
  <si>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</si>
  <si>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</si>
  <si>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</si>
  <si>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</si>
  <si>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</si>
  <si>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</si>
  <si>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</si>
  <si>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</si>
  <si>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</si>
  <si>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</si>
  <si>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</si>
  <si>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</si>
  <si>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</si>
  <si>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</si>
  <si>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</si>
  <si>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</si>
  <si>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</si>
  <si>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</si>
  <si>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</si>
  <si>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</si>
  <si>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</si>
  <si>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</si>
  <si>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</si>
  <si>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</si>
  <si>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</si>
  <si>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</si>
  <si>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</si>
  <si>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</si>
  <si>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</si>
  <si>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</si>
  <si>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</si>
  <si>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</si>
  <si>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</si>
  <si>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</si>
  <si>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</si>
  <si>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</si>
  <si>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</si>
  <si>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</si>
  <si>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</si>
  <si>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</si>
  <si>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</si>
  <si>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</si>
  <si>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</si>
  <si>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</si>
  <si>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</si>
  <si>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</si>
  <si>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</si>
  <si>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</si>
  <si>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</si>
  <si>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</si>
  <si>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</si>
  <si>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</si>
  <si>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</si>
  <si>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</si>
  <si>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</si>
  <si>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</si>
  <si>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</si>
  <si>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</si>
  <si>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</si>
  <si>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</si>
  <si>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</si>
  <si>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</si>
  <si>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</si>
  <si>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</si>
  <si>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</si>
  <si>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</si>
  <si>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</si>
  <si>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</si>
  <si>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</si>
  <si>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</si>
  <si>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</si>
  <si>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</si>
  <si>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</si>
  <si>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</si>
  <si>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</si>
  <si>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</si>
  <si>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</si>
  <si>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</si>
  <si>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</si>
  <si>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</si>
  <si>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</si>
  <si>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</si>
  <si>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</si>
  <si>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</si>
  <si>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</si>
  <si>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</si>
  <si>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</si>
  <si>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</si>
  <si>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</si>
  <si>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</si>
  <si>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</si>
  <si>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</si>
  <si>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</si>
  <si>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</si>
  <si>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</si>
  <si>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</si>
  <si>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</si>
  <si>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</si>
  <si>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</si>
  <si>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</si>
  <si>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</si>
  <si>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</si>
  <si>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</si>
  <si>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</si>
  <si>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</si>
  <si>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</si>
  <si>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</si>
  <si>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</si>
  <si>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</si>
  <si>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</si>
  <si>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</si>
  <si>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</si>
  <si>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</si>
  <si>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</si>
  <si>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</si>
  <si>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</si>
  <si>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</si>
  <si>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</si>
  <si>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</si>
  <si>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</si>
  <si>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</si>
  <si>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</si>
  <si>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</si>
  <si>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</si>
  <si>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</si>
  <si>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</si>
  <si>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</si>
  <si>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</si>
  <si>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</si>
  <si>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</si>
  <si>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</si>
  <si>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</si>
  <si>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</si>
  <si>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</si>
  <si>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</si>
  <si>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</si>
  <si>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</si>
  <si>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</si>
  <si>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</si>
  <si>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</si>
  <si>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</si>
  <si>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</si>
  <si>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</si>
  <si>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</si>
  <si>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</si>
  <si>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</si>
  <si>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</si>
  <si>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</si>
  <si>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</si>
  <si>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</si>
  <si>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</si>
  <si>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</si>
  <si>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</si>
  <si>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</si>
  <si>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</si>
  <si>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</si>
  <si>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</si>
  <si>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</si>
  <si>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</si>
  <si>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</si>
  <si>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</si>
  <si>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</si>
  <si>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</si>
  <si>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</si>
  <si>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</si>
  <si>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</si>
  <si>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</si>
  <si>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</si>
  <si>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</si>
  <si>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</si>
  <si>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</si>
  <si>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</si>
  <si>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</si>
  <si>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</si>
  <si>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</si>
  <si>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</si>
  <si>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</si>
  <si>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</si>
  <si>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</si>
  <si>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</si>
  <si>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</si>
  <si>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</si>
  <si>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</si>
  <si>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</si>
  <si>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</si>
  <si>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</si>
  <si>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</si>
  <si>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</si>
  <si>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</si>
  <si>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</si>
  <si>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</si>
  <si>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</si>
  <si>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</si>
  <si>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</si>
  <si>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</si>
  <si>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</si>
  <si>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</si>
  <si>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</si>
  <si>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</si>
  <si>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</si>
  <si>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</si>
  <si>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</si>
  <si>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</si>
  <si>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</si>
  <si>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</si>
  <si>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</si>
  <si>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</si>
  <si>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</si>
  <si>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</si>
  <si>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</si>
  <si>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</si>
  <si>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</si>
  <si>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</si>
  <si>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</si>
  <si>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</si>
  <si>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</si>
  <si>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</si>
  <si>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</si>
  <si>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</si>
  <si>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</si>
  <si>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</si>
  <si>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</si>
  <si>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</si>
  <si>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</si>
  <si>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</si>
  <si>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</si>
  <si>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</si>
  <si>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</si>
  <si>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</si>
  <si>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</si>
  <si>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</si>
  <si>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</si>
  <si>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</si>
  <si>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</si>
  <si>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</si>
  <si>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</si>
  <si>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</si>
  <si>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</si>
  <si>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</si>
  <si>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</si>
  <si>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</si>
  <si>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</si>
  <si>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</si>
  <si>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</si>
  <si>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</si>
  <si>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</si>
  <si>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</si>
  <si>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</si>
  <si>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</si>
  <si>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</si>
  <si>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</si>
  <si>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</si>
  <si>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</si>
  <si>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</si>
  <si>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</si>
  <si>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</si>
  <si>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</si>
  <si>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</si>
  <si>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</si>
  <si>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</si>
  <si>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</si>
  <si>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</si>
  <si>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</si>
  <si>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</si>
  <si>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</si>
  <si>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</si>
  <si>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</si>
  <si>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</si>
  <si>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</si>
  <si>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</si>
  <si>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</si>
  <si>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</si>
  <si>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</si>
  <si>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</si>
  <si>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</si>
  <si>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</si>
  <si>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</si>
  <si>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</si>
  <si>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</si>
  <si>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</si>
  <si>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</si>
  <si>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</si>
  <si>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</si>
  <si>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</si>
  <si>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</si>
  <si>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</si>
  <si>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</si>
  <si>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</si>
  <si>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</si>
  <si>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</si>
  <si>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</si>
  <si>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</si>
  <si>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</si>
  <si>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</si>
  <si>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</si>
  <si>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</si>
  <si>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</si>
  <si>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</si>
  <si>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</si>
  <si>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</si>
  <si>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</si>
  <si>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</si>
  <si>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</si>
  <si>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</si>
  <si>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</si>
  <si>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</si>
  <si>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</si>
  <si>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</si>
  <si>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</si>
  <si>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</si>
  <si>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</si>
  <si>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</si>
  <si>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</si>
  <si>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</si>
  <si>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</si>
  <si>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</si>
  <si>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</si>
  <si>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</si>
  <si>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</si>
  <si>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</si>
  <si>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</si>
  <si>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</si>
  <si>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</si>
  <si>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</si>
  <si>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</si>
  <si>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</si>
  <si>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</si>
  <si>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</si>
  <si>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</si>
  <si>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</si>
  <si>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</si>
  <si>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</si>
  <si>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</si>
  <si>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</si>
  <si>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</si>
  <si>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</si>
  <si>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</si>
  <si>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</si>
  <si>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</si>
  <si>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</si>
  <si>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</si>
  <si>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</si>
  <si>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</si>
  <si>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</si>
  <si>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</si>
  <si>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</si>
  <si>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</si>
  <si>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</si>
  <si>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</si>
  <si>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</si>
  <si>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</si>
  <si>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</si>
  <si>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</si>
  <si>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</si>
  <si>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</si>
  <si>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</si>
  <si>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</si>
  <si>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</si>
  <si>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</si>
  <si>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</si>
  <si>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</si>
  <si>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</si>
  <si>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</si>
  <si>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</si>
  <si>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</si>
  <si>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</si>
  <si>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</si>
  <si>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</si>
  <si>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</si>
  <si>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</si>
  <si>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</si>
  <si>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</si>
  <si>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</si>
  <si>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</si>
  <si>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</si>
  <si>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</si>
  <si>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</si>
  <si>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</si>
  <si>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</si>
  <si>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</si>
  <si>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</si>
  <si>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</si>
  <si>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</si>
  <si>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</si>
  <si>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</si>
  <si>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</si>
  <si>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</si>
  <si>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</si>
  <si>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</si>
  <si>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</si>
  <si>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</si>
  <si>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</si>
  <si>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</si>
  <si>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</si>
  <si>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</si>
  <si>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</si>
  <si>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</si>
  <si>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</si>
  <si>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</si>
  <si>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</si>
  <si>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</si>
  <si>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</si>
  <si>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</si>
  <si>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</si>
  <si>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</si>
  <si>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</si>
  <si>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</si>
  <si>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</si>
  <si>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</si>
  <si>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</si>
  <si>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</si>
  <si>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</si>
  <si>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</si>
  <si>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</si>
  <si>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</si>
  <si>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</si>
  <si>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</si>
  <si>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</si>
  <si>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</si>
  <si>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</si>
  <si>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</si>
  <si>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</si>
  <si>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</si>
  <si>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</si>
  <si>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</si>
  <si>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</si>
  <si>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</si>
  <si>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</si>
  <si>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</si>
  <si>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</si>
  <si>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</si>
  <si>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</si>
  <si>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</si>
  <si>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</si>
  <si>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</si>
  <si>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</si>
  <si>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</si>
  <si>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</si>
  <si>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</si>
  <si>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</si>
  <si>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</si>
  <si>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</si>
  <si>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</si>
  <si>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</si>
  <si>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</si>
  <si>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</si>
  <si>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</si>
  <si>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</si>
  <si>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</si>
  <si>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</si>
  <si>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</si>
  <si>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</si>
  <si>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</si>
  <si>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</si>
  <si>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</si>
  <si>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</si>
  <si>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</si>
  <si>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</si>
  <si>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</si>
  <si>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</si>
  <si>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</si>
  <si>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</si>
  <si>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</si>
  <si>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</si>
  <si>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</si>
  <si>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</si>
  <si>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</si>
  <si>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</si>
  <si>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</si>
  <si>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</si>
  <si>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</si>
  <si>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</si>
  <si>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</si>
  <si>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</si>
  <si>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</si>
  <si>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</si>
  <si>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</si>
  <si>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</si>
  <si>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</si>
  <si>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</si>
  <si>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</si>
  <si>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</si>
  <si>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</si>
  <si>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</si>
  <si>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</si>
  <si>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</si>
  <si>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</si>
  <si>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</si>
  <si>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</si>
  <si>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</si>
  <si>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</si>
  <si>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</si>
  <si>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</si>
  <si>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</si>
  <si>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</si>
  <si>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</si>
  <si>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</si>
  <si>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</si>
  <si>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</si>
  <si>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</si>
  <si>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</si>
  <si>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</si>
  <si>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</si>
  <si>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</si>
  <si>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</si>
  <si>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</si>
  <si>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</si>
  <si>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</si>
  <si>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</si>
  <si>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</si>
  <si>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</si>
  <si>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</si>
  <si>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</si>
  <si>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</si>
  <si>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</si>
  <si>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</si>
  <si>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</si>
  <si>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</si>
  <si>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</si>
  <si>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</si>
  <si>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</si>
  <si>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</si>
  <si>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</si>
  <si>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</si>
  <si>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</si>
  <si>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</si>
  <si>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</si>
  <si>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</si>
  <si>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</si>
  <si>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</si>
  <si>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</si>
  <si>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</si>
  <si>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</si>
  <si>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</si>
  <si>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</si>
  <si>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</si>
  <si>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</si>
  <si>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</si>
  <si>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</si>
  <si>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</si>
  <si>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</si>
  <si>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</si>
  <si>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</si>
  <si>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</si>
  <si>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</si>
  <si>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</si>
  <si>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</si>
  <si>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</si>
  <si>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</si>
  <si>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</si>
  <si>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</si>
  <si>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</si>
  <si>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</si>
  <si>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</si>
  <si>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</si>
  <si>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</si>
  <si>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</si>
  <si>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</si>
  <si>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</si>
  <si>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</si>
  <si>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</si>
  <si>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</si>
  <si>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</si>
  <si>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</si>
  <si>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</si>
  <si>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</si>
  <si>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</si>
  <si>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</si>
  <si>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</si>
  <si>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</si>
  <si>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</si>
  <si>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</si>
  <si>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</si>
  <si>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</si>
  <si>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</si>
  <si>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</si>
  <si>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</si>
  <si>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</si>
  <si>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</si>
  <si>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</si>
  <si>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</si>
  <si>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</si>
  <si>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</si>
  <si>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</si>
  <si>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</si>
  <si>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</si>
  <si>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</si>
  <si>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</si>
  <si>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</si>
  <si>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</si>
  <si>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</si>
  <si>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</si>
  <si>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</si>
  <si>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</si>
  <si>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</si>
  <si>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</si>
  <si>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</si>
  <si>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</si>
  <si>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</si>
  <si>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</si>
  <si>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</si>
  <si>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</si>
  <si>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</si>
  <si>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</si>
  <si>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</si>
  <si>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</si>
  <si>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</si>
  <si>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</si>
  <si>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</si>
  <si>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</si>
  <si>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</si>
  <si>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</si>
  <si>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</si>
  <si>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</si>
  <si>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</si>
  <si>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</si>
  <si>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</si>
  <si>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</si>
  <si>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</si>
  <si>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</si>
  <si>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</si>
  <si>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</si>
  <si>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</si>
  <si>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</si>
  <si>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</si>
  <si>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</si>
  <si>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</si>
  <si>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</si>
  <si>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</si>
  <si>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</si>
  <si>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</si>
  <si>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</si>
  <si>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</si>
  <si>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</si>
  <si>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</si>
  <si>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</si>
  <si>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</si>
  <si>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</si>
  <si>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</si>
  <si>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</si>
  <si>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</si>
  <si>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</si>
  <si>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</si>
  <si>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</si>
  <si>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</si>
  <si>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</si>
  <si>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</si>
  <si>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</si>
  <si>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</si>
  <si>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</si>
  <si>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</si>
  <si>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</si>
  <si>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</si>
  <si>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</si>
  <si>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</si>
  <si>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</si>
  <si>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</si>
  <si>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</si>
  <si>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</si>
  <si>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</si>
  <si>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</si>
  <si>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</si>
  <si>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</si>
  <si>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</si>
  <si>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</si>
  <si>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</si>
  <si>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</si>
  <si>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</si>
  <si>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</si>
  <si>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</si>
  <si>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</si>
  <si>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</si>
  <si>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</si>
  <si>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</si>
  <si>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</si>
  <si>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</si>
  <si>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</si>
  <si>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</si>
  <si>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</si>
  <si>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</si>
  <si>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</si>
  <si>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</si>
  <si>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</si>
  <si>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</si>
  <si>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</si>
  <si>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</si>
  <si>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</si>
  <si>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</si>
  <si>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</si>
  <si>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</si>
  <si>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</si>
  <si>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</si>
  <si>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</si>
  <si>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</si>
  <si>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</si>
  <si>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</si>
  <si>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</si>
  <si>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</si>
  <si>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</si>
  <si>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</si>
  <si>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</si>
  <si>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</si>
  <si>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</si>
  <si>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</si>
  <si>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</si>
  <si>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</si>
  <si>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</si>
  <si>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</si>
  <si>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</si>
  <si>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</si>
  <si>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</si>
  <si>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</si>
  <si>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</si>
  <si>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</si>
  <si>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</si>
  <si>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</si>
  <si>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</si>
  <si>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</si>
  <si>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</si>
  <si>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</si>
  <si>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</si>
  <si>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</si>
  <si>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</si>
  <si>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</si>
  <si>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</si>
  <si>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</si>
  <si>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</si>
  <si>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</si>
  <si>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</si>
  <si>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</si>
  <si>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</si>
  <si>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</si>
  <si>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</si>
  <si>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</si>
  <si>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</si>
  <si>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</si>
  <si>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</si>
  <si>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</si>
  <si>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</si>
  <si>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</si>
  <si>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</si>
  <si>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</si>
  <si>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</si>
  <si>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</si>
  <si>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</si>
  <si>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</si>
  <si>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</si>
  <si>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</si>
  <si>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</si>
  <si>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</si>
  <si>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</si>
  <si>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</si>
  <si>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</si>
  <si>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</si>
  <si>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</si>
  <si>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</si>
  <si>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</si>
  <si>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</si>
  <si>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</si>
  <si>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</si>
  <si>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</si>
  <si>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</si>
  <si>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</si>
  <si>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</si>
  <si>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</si>
  <si>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</si>
  <si>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</si>
  <si>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</si>
  <si>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</si>
  <si>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</si>
  <si>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</si>
  <si>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</si>
  <si>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</si>
  <si>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</si>
  <si>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</si>
  <si>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</si>
  <si>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</si>
  <si>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</si>
  <si>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</si>
  <si>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</si>
  <si>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</si>
  <si>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</si>
  <si>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</si>
  <si>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</si>
  <si>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</si>
  <si>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</si>
  <si>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</si>
  <si>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</si>
  <si>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</si>
  <si>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</si>
  <si>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</si>
  <si>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</si>
  <si>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</si>
  <si>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</si>
  <si>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</si>
  <si>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</si>
  <si>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</si>
  <si>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</si>
  <si>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</si>
  <si>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</si>
  <si>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</si>
  <si>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</si>
  <si>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</si>
  <si>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</si>
  <si>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</si>
  <si>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</si>
  <si>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</si>
  <si>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</si>
  <si>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</si>
  <si>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</si>
  <si>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</si>
  <si>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</si>
  <si>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</si>
  <si>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</si>
  <si>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</si>
  <si>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</si>
  <si>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</si>
  <si>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</si>
  <si>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</si>
  <si>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</si>
  <si>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</si>
  <si>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</si>
  <si>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</si>
  <si>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</si>
  <si>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</si>
  <si>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</si>
  <si>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</si>
  <si>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</si>
  <si>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</si>
  <si>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</si>
  <si>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</si>
  <si>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</si>
  <si>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</si>
  <si>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</si>
  <si>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</si>
  <si>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</si>
  <si>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</si>
  <si>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</si>
  <si>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</si>
  <si>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</si>
  <si>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</si>
  <si>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</si>
  <si>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</si>
  <si>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</si>
  <si>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</si>
  <si>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</si>
  <si>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</si>
  <si>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</si>
  <si>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</si>
  <si>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</si>
  <si>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</si>
  <si>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</si>
  <si>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</si>
  <si>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</si>
  <si>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</si>
  <si>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</si>
  <si>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</si>
  <si>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</si>
  <si>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</si>
  <si>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</si>
  <si>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</si>
  <si>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</si>
  <si>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</si>
  <si>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</si>
  <si>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</si>
  <si>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</si>
  <si>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</si>
  <si>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</si>
  <si>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</si>
  <si>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</si>
  <si>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</si>
  <si>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</si>
  <si>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</si>
  <si>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</si>
  <si>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</si>
  <si>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</si>
  <si>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</si>
  <si>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</si>
  <si>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</si>
  <si>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</si>
  <si>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</si>
  <si>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</si>
  <si>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</si>
  <si>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</si>
  <si>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</si>
  <si>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</si>
  <si>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</si>
  <si>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</si>
  <si>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</si>
  <si>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</si>
  <si>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</si>
  <si>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</si>
  <si>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</si>
  <si>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</si>
  <si>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</si>
  <si>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</si>
  <si>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</si>
  <si>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</si>
  <si>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</si>
  <si>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</si>
  <si>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</si>
  <si>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</si>
  <si>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</si>
  <si>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</si>
  <si>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</si>
  <si>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</si>
  <si>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</si>
  <si>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</si>
  <si>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</si>
  <si>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</si>
  <si>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</si>
  <si>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</si>
  <si>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</si>
  <si>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</si>
  <si>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</si>
  <si>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</si>
  <si>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</si>
  <si>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</si>
  <si>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</si>
  <si>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</si>
  <si>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</si>
  <si>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</si>
  <si>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</si>
  <si>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</si>
  <si>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</si>
  <si>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</si>
  <si>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</si>
  <si>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</si>
  <si>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</si>
  <si>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</si>
  <si>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</si>
  <si>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</si>
  <si>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</si>
  <si>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</si>
  <si>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</si>
  <si>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</si>
  <si>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</si>
  <si>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</si>
  <si>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</si>
  <si>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</si>
  <si>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</si>
  <si>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</si>
  <si>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</si>
  <si>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</si>
  <si>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</si>
  <si>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</si>
  <si>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</si>
  <si>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</si>
  <si>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</si>
  <si>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</si>
  <si>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</si>
  <si>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</si>
  <si>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</si>
  <si>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</si>
  <si>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</si>
  <si>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</si>
  <si>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</si>
  <si>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</si>
  <si>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</si>
  <si>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</si>
  <si>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</si>
  <si>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</si>
  <si>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</si>
  <si>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</si>
  <si>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</si>
  <si>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</si>
  <si>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</si>
  <si>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</si>
  <si>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</si>
  <si>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</si>
  <si>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</si>
  <si>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</si>
  <si>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</si>
  <si>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</si>
  <si>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</si>
  <si>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</si>
  <si>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</si>
  <si>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</si>
  <si>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</si>
  <si>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</si>
  <si>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</si>
  <si>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</si>
  <si>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</si>
  <si>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</si>
  <si>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</si>
  <si>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</si>
  <si>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</si>
  <si>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</si>
  <si>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</si>
  <si>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</si>
  <si>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</si>
  <si>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</si>
  <si>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</si>
  <si>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</si>
  <si>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</si>
  <si>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</si>
  <si>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</si>
  <si>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</si>
  <si>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</si>
  <si>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</si>
  <si>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</si>
  <si>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</si>
  <si>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</si>
  <si>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</si>
  <si>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</si>
  <si>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</si>
  <si>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</si>
  <si>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</si>
  <si>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</si>
  <si>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</si>
  <si>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</si>
  <si>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</si>
  <si>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</si>
  <si>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</si>
  <si>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</si>
  <si>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</si>
  <si>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</si>
  <si>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</si>
  <si>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</si>
  <si>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</si>
  <si>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</si>
  <si>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</si>
  <si>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</si>
  <si>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</si>
  <si>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</si>
  <si>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</si>
  <si>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</si>
  <si>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</si>
  <si>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</si>
  <si>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</si>
  <si>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</si>
  <si>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</si>
  <si>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</si>
  <si>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</si>
  <si>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</si>
  <si>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</si>
  <si>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</si>
  <si>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</si>
  <si>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</si>
  <si>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</si>
  <si>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</si>
  <si>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</si>
  <si>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</si>
  <si>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</si>
  <si>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</si>
  <si>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</si>
  <si>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</si>
  <si>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</si>
  <si>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</si>
  <si>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</si>
  <si>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</si>
  <si>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</si>
  <si>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</si>
  <si>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</si>
  <si>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</si>
  <si>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</si>
  <si>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</si>
  <si>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</si>
  <si>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</si>
  <si>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</si>
  <si>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</si>
  <si>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</si>
  <si>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</si>
  <si>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</si>
  <si>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</si>
  <si>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</si>
  <si>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</si>
  <si>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</si>
  <si>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</si>
  <si>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</si>
  <si>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</si>
  <si>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</si>
  <si>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</si>
  <si>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</si>
  <si>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</si>
  <si>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</si>
  <si>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</si>
  <si>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</si>
  <si>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</si>
  <si>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</si>
  <si>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</si>
  <si>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</si>
  <si>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</si>
  <si>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</si>
  <si>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</si>
  <si>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</si>
  <si>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</si>
  <si>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</si>
  <si>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</si>
  <si>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</si>
  <si>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</si>
  <si>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</si>
  <si>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</si>
  <si>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</si>
  <si>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</si>
  <si>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</si>
  <si>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</si>
  <si>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</si>
  <si>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</si>
  <si>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</si>
  <si>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</si>
  <si>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</si>
  <si>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</si>
  <si>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</si>
  <si>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</si>
  <si>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</si>
  <si>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</si>
  <si>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</si>
  <si>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</si>
  <si>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</si>
  <si>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</si>
  <si>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</si>
  <si>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</si>
  <si>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</si>
  <si>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</si>
  <si>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</si>
  <si>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</si>
  <si>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</si>
  <si>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</si>
  <si>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</si>
  <si>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</si>
  <si>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</si>
  <si>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</si>
  <si>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</si>
  <si>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</si>
  <si>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</si>
  <si>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</si>
  <si>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</si>
  <si>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</si>
  <si>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</si>
  <si>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</si>
  <si>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</si>
  <si>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</si>
  <si>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</si>
  <si>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</si>
  <si>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</si>
  <si>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</si>
  <si>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</si>
  <si>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</si>
  <si>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</si>
  <si>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</si>
  <si>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</si>
  <si>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</si>
  <si>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</si>
  <si>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</si>
  <si>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</si>
  <si>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</si>
  <si>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</si>
  <si>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</si>
  <si>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</si>
  <si>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</si>
  <si>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</si>
  <si>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</si>
  <si>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</si>
  <si>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</si>
  <si>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</si>
  <si>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</si>
  <si>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</si>
  <si>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</si>
  <si>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</si>
  <si>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</si>
  <si>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</si>
  <si>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</si>
  <si>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</si>
  <si>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</si>
  <si>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</si>
  <si>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</si>
  <si>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</si>
  <si>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</si>
  <si>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</si>
  <si>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</si>
  <si>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</si>
  <si>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</si>
  <si>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</si>
  <si>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</si>
  <si>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</si>
  <si>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</si>
  <si>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</si>
  <si>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</si>
  <si>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</si>
  <si>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</si>
  <si>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</si>
  <si>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</si>
  <si>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</si>
  <si>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</si>
  <si>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</si>
  <si>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</si>
  <si>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</si>
  <si>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</si>
  <si>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</si>
  <si>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</si>
  <si>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</si>
  <si>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</si>
  <si>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</si>
  <si>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</si>
  <si>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</si>
  <si>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</si>
  <si>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</si>
  <si>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</si>
  <si>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</si>
  <si>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</si>
  <si>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</si>
  <si>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</si>
  <si>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</si>
  <si>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</si>
  <si>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</si>
  <si>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</si>
  <si>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</si>
  <si>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</si>
  <si>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</si>
  <si>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</si>
  <si>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</si>
  <si>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</si>
  <si>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</si>
  <si>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</si>
  <si>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</si>
  <si>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</si>
  <si>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</si>
  <si>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</si>
  <si>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</si>
  <si>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</si>
  <si>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</si>
  <si>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</si>
  <si>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</si>
  <si>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</si>
  <si>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</si>
  <si>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</si>
  <si>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</si>
  <si>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</si>
  <si>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</si>
  <si>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</si>
  <si>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</si>
  <si>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</si>
  <si>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</si>
  <si>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</si>
  <si>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</si>
  <si>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</si>
  <si>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</si>
  <si>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</si>
  <si>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</si>
  <si>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</si>
  <si>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</si>
  <si>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</si>
  <si>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</si>
  <si>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</si>
  <si>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</si>
  <si>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</si>
  <si>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</si>
  <si>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</si>
  <si>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</si>
  <si>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</si>
  <si>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</si>
  <si>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</si>
  <si>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</si>
  <si>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</si>
  <si>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</si>
  <si>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</si>
  <si>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</si>
  <si>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</si>
  <si>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</si>
  <si>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</si>
  <si>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</si>
  <si>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</si>
  <si>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</si>
  <si>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</si>
  <si>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</si>
  <si>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</si>
  <si>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</si>
  <si>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</si>
  <si>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</si>
  <si>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</si>
  <si>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</si>
  <si>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</si>
  <si>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</si>
  <si>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</si>
  <si>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</si>
  <si>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</si>
  <si>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</si>
  <si>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</si>
  <si>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</si>
  <si>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</si>
  <si>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</si>
  <si>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</si>
  <si>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</si>
  <si>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</si>
  <si>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</si>
  <si>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</si>
  <si>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</si>
  <si>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</si>
  <si>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</si>
  <si>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</si>
  <si>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</si>
  <si>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</si>
  <si>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</si>
  <si>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</si>
  <si>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</si>
  <si>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</si>
  <si>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</si>
  <si>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</si>
  <si>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</si>
  <si>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</si>
  <si>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</si>
  <si>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</si>
  <si>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</si>
  <si>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</si>
  <si>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</si>
  <si>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</si>
  <si>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</si>
  <si>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</si>
  <si>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</si>
  <si>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</si>
  <si>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</si>
  <si>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</si>
  <si>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</si>
  <si>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</si>
  <si>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</si>
  <si>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</si>
  <si>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</si>
  <si>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</si>
  <si>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</si>
  <si>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</si>
  <si>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</si>
  <si>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</si>
  <si>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</si>
  <si>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</si>
  <si>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</si>
  <si>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</si>
  <si>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</si>
  <si>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</si>
  <si>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</si>
  <si>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</si>
  <si>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</si>
  <si>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</si>
  <si>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</si>
  <si>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</si>
  <si>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</si>
  <si>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</si>
  <si>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</si>
  <si>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</si>
  <si>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</si>
  <si>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</si>
  <si>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</si>
  <si>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</si>
  <si>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</si>
  <si>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</si>
  <si>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</si>
  <si>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</si>
  <si>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</si>
  <si>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</si>
  <si>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</si>
  <si>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</si>
  <si>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</si>
  <si>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</si>
  <si>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</si>
  <si>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</si>
  <si>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</si>
  <si>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</si>
  <si>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</si>
  <si>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</si>
  <si>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</si>
  <si>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</si>
  <si>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</si>
  <si>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</si>
  <si>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</si>
  <si>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</si>
  <si>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</si>
  <si>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</si>
  <si>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</si>
  <si>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</si>
  <si>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</si>
  <si>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</si>
  <si>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</si>
  <si>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</si>
  <si>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</si>
  <si>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</si>
  <si>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</si>
  <si>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</si>
  <si>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</si>
  <si>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</si>
  <si>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</si>
  <si>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</si>
  <si>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</si>
  <si>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</si>
  <si>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</si>
  <si>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</si>
  <si>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</si>
  <si>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</si>
  <si>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</si>
  <si>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</si>
  <si>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</si>
  <si>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</si>
  <si>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</si>
  <si>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</si>
  <si>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</si>
  <si>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</si>
  <si>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</si>
  <si>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</si>
  <si>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</si>
  <si>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</si>
  <si>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</si>
  <si>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</si>
  <si>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</si>
  <si>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</si>
  <si>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</si>
  <si>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</si>
  <si>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</si>
  <si>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</si>
  <si>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</si>
  <si>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</si>
  <si>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</si>
  <si>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</si>
  <si>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</si>
  <si>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</si>
  <si>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</si>
  <si>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</si>
  <si>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</si>
  <si>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</si>
  <si>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</si>
  <si>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</si>
  <si>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</si>
  <si>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</si>
  <si>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</si>
  <si>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</si>
  <si>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</si>
  <si>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</si>
  <si>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</si>
  <si>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</si>
  <si>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</si>
  <si>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</si>
  <si>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</si>
  <si>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</si>
  <si>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</si>
  <si>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</si>
  <si>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</si>
  <si>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</si>
  <si>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</si>
  <si>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</si>
  <si>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</si>
  <si>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</si>
  <si>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</si>
  <si>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</si>
  <si>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</si>
  <si>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</si>
  <si>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</si>
  <si>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</si>
  <si>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</si>
  <si>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</si>
  <si>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</si>
  <si>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</si>
  <si>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</si>
  <si>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</si>
  <si>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</si>
  <si>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</si>
  <si>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</si>
  <si>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</si>
  <si>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</si>
  <si>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</si>
  <si>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</si>
  <si>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</si>
  <si>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</si>
  <si>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</si>
  <si>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</si>
  <si>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</si>
  <si>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</si>
  <si>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</si>
  <si>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</si>
  <si>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</si>
  <si>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</si>
  <si>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</si>
  <si>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</si>
  <si>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</si>
  <si>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</si>
  <si>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</si>
  <si>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</si>
  <si>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</si>
  <si>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</si>
  <si>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</si>
  <si>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</si>
  <si>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</si>
  <si>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</si>
  <si>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</si>
  <si>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</si>
  <si>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</si>
  <si>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</si>
  <si>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</si>
  <si>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</si>
  <si>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</si>
  <si>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</si>
  <si>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</si>
  <si>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</si>
  <si>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</si>
  <si>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</si>
  <si>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</si>
  <si>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</si>
  <si>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</si>
  <si>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</si>
  <si>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</si>
  <si>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</si>
  <si>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</si>
  <si>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</si>
  <si>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</si>
  <si>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</si>
  <si>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</si>
  <si>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</si>
  <si>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</si>
  <si>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</si>
  <si>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</si>
  <si>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</si>
  <si>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</si>
  <si>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</si>
  <si>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</si>
  <si>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</si>
  <si>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</si>
  <si>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</si>
  <si>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</si>
  <si>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</si>
  <si>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</si>
  <si>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</si>
  <si>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</si>
  <si>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</si>
  <si>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</si>
  <si>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</si>
  <si>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</si>
  <si>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</si>
  <si>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</si>
  <si>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</si>
  <si>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</si>
  <si>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</si>
  <si>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</si>
  <si>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</si>
  <si>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</si>
  <si>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</si>
  <si>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</si>
  <si>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</si>
  <si>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</si>
  <si>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</si>
  <si>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</si>
  <si>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</si>
  <si>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</si>
  <si>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</si>
  <si>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</si>
  <si>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</si>
  <si>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</si>
  <si>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</si>
  <si>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</si>
  <si>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</si>
  <si>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</si>
  <si>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</si>
  <si>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</si>
  <si>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</si>
  <si>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</si>
  <si>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</si>
  <si>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</si>
  <si>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</si>
  <si>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</si>
  <si>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</si>
  <si>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</si>
  <si>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</si>
  <si>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</si>
  <si>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</si>
  <si>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</si>
  <si>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</si>
  <si>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</si>
  <si>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</si>
  <si>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</si>
  <si>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</si>
  <si>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</si>
  <si>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</si>
  <si>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</si>
  <si>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</si>
  <si>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</si>
  <si>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</si>
  <si>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</si>
  <si>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</si>
  <si>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</si>
  <si>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</si>
  <si>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</si>
  <si>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</si>
  <si>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</si>
  <si>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</si>
  <si>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</si>
  <si>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</si>
  <si>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</si>
  <si>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</si>
  <si>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</si>
  <si>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</si>
  <si>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</si>
  <si>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</si>
  <si>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</si>
  <si>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</si>
  <si>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</si>
  <si>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</si>
  <si>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</si>
  <si>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</si>
  <si>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</si>
  <si>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</si>
  <si>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</si>
  <si>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</si>
  <si>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</si>
  <si>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</si>
  <si>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</si>
  <si>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</si>
  <si>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</si>
  <si>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</si>
  <si>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</si>
  <si>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</si>
  <si>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</si>
  <si>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</si>
  <si>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</si>
  <si>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</si>
  <si>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</si>
  <si>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</si>
  <si>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</si>
  <si>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</si>
  <si>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</si>
  <si>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</si>
  <si>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</si>
  <si>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</si>
  <si>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</si>
  <si>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</si>
  <si>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</si>
  <si>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</si>
  <si>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</si>
  <si>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</si>
  <si>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</si>
  <si>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</si>
  <si>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</si>
  <si>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</si>
  <si>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</si>
  <si>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</si>
  <si>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</si>
  <si>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</si>
  <si>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</si>
  <si>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</si>
  <si>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</si>
  <si>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</si>
  <si>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</si>
  <si>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</si>
  <si>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</si>
  <si>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</si>
  <si>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</si>
  <si>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</si>
  <si>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</si>
  <si>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</si>
  <si>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</si>
  <si>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</si>
  <si>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</si>
  <si>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</si>
  <si>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</si>
  <si>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</si>
  <si>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</si>
  <si>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</si>
  <si>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</si>
  <si>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</si>
  <si>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</si>
  <si>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</si>
  <si>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</si>
  <si>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</si>
  <si>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</si>
  <si>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</si>
  <si>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</si>
  <si>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</si>
  <si>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</si>
  <si>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</si>
  <si>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</si>
  <si>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</si>
  <si>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</si>
  <si>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</si>
  <si>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</si>
  <si>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</si>
  <si>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</si>
  <si>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</si>
  <si>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</si>
  <si>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</si>
  <si>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</si>
  <si>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</si>
  <si>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</si>
  <si>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</si>
  <si>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</si>
  <si>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</si>
  <si>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</si>
  <si>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</si>
  <si>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</si>
  <si>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</si>
  <si>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</si>
  <si>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</si>
  <si>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</si>
  <si>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</si>
  <si>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</si>
  <si>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</si>
  <si>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</si>
  <si>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</si>
  <si>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</si>
  <si>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</si>
  <si>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</si>
  <si>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</si>
  <si>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</si>
  <si>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</si>
  <si>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</si>
  <si>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</si>
  <si>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</si>
  <si>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</si>
  <si>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</si>
  <si>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</si>
  <si>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</si>
  <si>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</si>
  <si>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</si>
  <si>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</si>
  <si>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</si>
  <si>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</si>
  <si>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</si>
  <si>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</si>
  <si>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</si>
  <si>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</si>
  <si>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</si>
  <si>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</si>
  <si>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</si>
  <si>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</si>
  <si>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</si>
  <si>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</si>
  <si>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</si>
  <si>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</si>
  <si>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</si>
  <si>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</si>
  <si>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</si>
  <si>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</si>
  <si>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</si>
  <si>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</si>
  <si>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</si>
  <si>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</si>
  <si>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</si>
  <si>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</si>
  <si>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</si>
  <si>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</si>
  <si>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</si>
  <si>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</si>
  <si>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</si>
  <si>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</si>
  <si>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</si>
  <si>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</si>
  <si>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</si>
  <si>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</si>
  <si>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</si>
  <si>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</si>
  <si>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</si>
  <si>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</si>
  <si>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</si>
  <si>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</si>
  <si>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</si>
  <si>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</si>
  <si>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</si>
  <si>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</si>
  <si>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</si>
  <si>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</si>
  <si>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</si>
  <si>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</si>
  <si>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</si>
  <si>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</si>
  <si>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</si>
  <si>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</si>
  <si>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</si>
  <si>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</si>
  <si>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</si>
  <si>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</si>
  <si>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</si>
  <si>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</si>
  <si>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</si>
  <si>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</si>
  <si>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</si>
  <si>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</si>
  <si>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</si>
  <si>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</si>
  <si>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</si>
  <si>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</si>
  <si>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</si>
  <si>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</si>
  <si>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</si>
  <si>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</si>
  <si>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</si>
  <si>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</si>
  <si>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</si>
  <si>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</si>
  <si>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</si>
  <si>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</si>
  <si>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</si>
  <si>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</si>
  <si>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</si>
  <si>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</si>
  <si>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</si>
  <si>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</si>
  <si>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</si>
  <si>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</si>
  <si>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</si>
  <si>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</si>
  <si>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</si>
  <si>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</si>
  <si>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</si>
  <si>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</si>
  <si>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</si>
  <si>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</si>
  <si>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</si>
  <si>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</si>
  <si>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</si>
  <si>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</si>
  <si>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</si>
  <si>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</si>
  <si>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</si>
  <si>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</si>
  <si>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</si>
  <si>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</si>
  <si>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</si>
  <si>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</si>
  <si>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</si>
  <si>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</si>
  <si>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</si>
  <si>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</si>
  <si>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</si>
  <si>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</si>
  <si>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</si>
  <si>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</si>
  <si>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</si>
  <si>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</si>
  <si>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</si>
  <si>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</si>
  <si>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</si>
  <si>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</si>
  <si>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</si>
  <si>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</si>
  <si>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</si>
  <si>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</si>
  <si>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</si>
  <si>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</si>
  <si>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</si>
  <si>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</si>
  <si>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</si>
  <si>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</si>
  <si>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</si>
  <si>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</si>
  <si>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</si>
  <si>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</si>
  <si>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</si>
  <si>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</si>
  <si>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</si>
  <si>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</si>
  <si>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</si>
  <si>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</si>
  <si>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</si>
  <si>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</si>
  <si>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</si>
  <si>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</si>
  <si>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</si>
  <si>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</si>
  <si>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</si>
  <si>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</si>
  <si>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</si>
  <si>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</si>
  <si>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</si>
  <si>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</si>
  <si>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</si>
  <si>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</si>
  <si>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</si>
  <si>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</si>
  <si>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</si>
  <si>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</si>
  <si>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</si>
  <si>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</si>
  <si>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</si>
  <si>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</si>
  <si>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</si>
  <si>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</si>
  <si>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</si>
  <si>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</si>
  <si>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</si>
  <si>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</si>
  <si>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</si>
  <si>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</si>
  <si>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</si>
  <si>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</si>
  <si>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</si>
  <si>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</si>
  <si>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</si>
  <si>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</si>
  <si>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</si>
  <si>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</si>
  <si>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</si>
  <si>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</si>
  <si>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</si>
  <si>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</si>
  <si>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</si>
  <si>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</si>
  <si>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</si>
  <si>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</si>
  <si>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</si>
  <si>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</si>
  <si>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</si>
  <si>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</si>
  <si>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</si>
  <si>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</si>
  <si>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</si>
  <si>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</si>
  <si>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</si>
  <si>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</si>
  <si>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</si>
  <si>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</si>
  <si>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</si>
  <si>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</si>
  <si>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</si>
  <si>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</si>
  <si>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</si>
  <si>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</si>
  <si>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</si>
  <si>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</si>
  <si>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</si>
  <si>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</si>
  <si>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</si>
  <si>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</si>
  <si>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</si>
  <si>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</si>
  <si>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</si>
  <si>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</si>
  <si>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</si>
  <si>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</si>
  <si>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</si>
  <si>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</si>
  <si>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</si>
  <si>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</si>
  <si>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</si>
  <si>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</si>
  <si>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</si>
  <si>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</si>
  <si>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</si>
  <si>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</si>
  <si>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</si>
  <si>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</si>
  <si>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</si>
  <si>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</si>
  <si>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</si>
  <si>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</si>
  <si>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</si>
  <si>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</si>
  <si>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</si>
  <si>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</si>
  <si>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</si>
  <si>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</si>
  <si>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</si>
  <si>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</si>
  <si>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</si>
  <si>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</si>
  <si>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</si>
  <si>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</si>
  <si>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</si>
  <si>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</si>
  <si>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</si>
  <si>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</si>
  <si>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</si>
  <si>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</si>
  <si>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</si>
  <si>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</si>
  <si>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</si>
  <si>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</si>
  <si>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</si>
  <si>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</si>
  <si>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</si>
  <si>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</si>
  <si>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</si>
  <si>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</si>
  <si>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</si>
  <si>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</si>
  <si>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</si>
  <si>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</si>
  <si>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</si>
  <si>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</si>
  <si>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</si>
  <si>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</si>
  <si>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</si>
  <si>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</si>
  <si>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</si>
  <si>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</si>
  <si>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</si>
  <si>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</si>
  <si>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</si>
  <si>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</si>
  <si>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</si>
  <si>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</si>
  <si>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</si>
  <si>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</si>
  <si>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</si>
  <si>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</si>
  <si>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</si>
  <si>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</si>
  <si>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</si>
  <si>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</si>
  <si>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</si>
  <si>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</si>
  <si>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</si>
  <si>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</si>
  <si>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</si>
  <si>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</si>
  <si>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</si>
  <si>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</si>
  <si>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</si>
  <si>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</si>
  <si>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</si>
  <si>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</si>
  <si>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</si>
  <si>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</si>
  <si>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</si>
  <si>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</si>
  <si>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</si>
  <si>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</si>
  <si>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</si>
  <si>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</si>
  <si>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</si>
  <si>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</si>
  <si>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</si>
  <si>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</si>
  <si>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</si>
  <si>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</si>
  <si>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</si>
  <si>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</si>
  <si>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</si>
  <si>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</si>
  <si>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</si>
  <si>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</si>
  <si>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</si>
  <si>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</si>
  <si>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</si>
  <si>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</si>
  <si>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</si>
  <si>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</si>
  <si>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</si>
  <si>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</si>
  <si>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</si>
  <si>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</si>
  <si>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</si>
  <si>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</si>
  <si>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</si>
  <si>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</si>
  <si>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</si>
  <si>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</si>
  <si>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</si>
  <si>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</si>
  <si>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</si>
  <si>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</si>
  <si>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</si>
  <si>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</si>
  <si>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</si>
  <si>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</si>
  <si>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</si>
  <si>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</si>
  <si>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</si>
  <si>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</si>
  <si>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</si>
  <si>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</si>
  <si>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</si>
  <si>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</si>
  <si>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</si>
  <si>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</si>
  <si>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</si>
  <si>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</si>
  <si>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</si>
  <si>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</si>
  <si>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</si>
  <si>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</si>
  <si>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</si>
  <si>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</si>
  <si>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</si>
  <si>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</si>
  <si>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</si>
  <si>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</si>
  <si>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</si>
  <si>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</si>
  <si>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</si>
  <si>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</si>
  <si>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</si>
  <si>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</si>
  <si>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</si>
  <si>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</si>
  <si>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</si>
  <si>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</si>
  <si>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</si>
  <si>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</si>
  <si>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</si>
  <si>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</si>
  <si>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</si>
  <si>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</si>
  <si>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</si>
  <si>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</si>
  <si>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</si>
  <si>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</si>
  <si>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</si>
  <si>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</si>
  <si>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</si>
  <si>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</si>
  <si>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</si>
  <si>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</si>
  <si>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</si>
  <si>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</si>
  <si>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</si>
  <si>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</si>
  <si>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</si>
  <si>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</si>
  <si>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</si>
  <si>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</si>
  <si>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</si>
  <si>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</si>
  <si>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</si>
  <si>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</si>
  <si>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</si>
  <si>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</si>
  <si>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</si>
  <si>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</si>
  <si>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</si>
  <si>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</si>
  <si>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</si>
  <si>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</si>
  <si>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</si>
  <si>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</si>
  <si>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</si>
  <si>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</si>
  <si>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</si>
  <si>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</si>
  <si>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</si>
  <si>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</si>
  <si>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</si>
  <si>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</si>
  <si>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</si>
  <si>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</si>
  <si>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</si>
  <si>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</si>
  <si>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</si>
  <si>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</si>
  <si>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</si>
  <si>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</si>
  <si>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</si>
  <si>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</si>
  <si>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</si>
  <si>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</si>
  <si>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</si>
  <si>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</si>
  <si>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</si>
  <si>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</si>
  <si>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</si>
  <si>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</si>
  <si>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</si>
  <si>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</si>
  <si>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</si>
  <si>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</si>
  <si>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</si>
  <si>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</si>
  <si>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</si>
  <si>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</si>
  <si>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</si>
  <si>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</si>
  <si>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</si>
  <si>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</si>
  <si>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</si>
  <si>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</si>
  <si>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</si>
  <si>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</si>
  <si>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</si>
  <si>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</si>
  <si>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</si>
  <si>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</si>
  <si>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</si>
  <si>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</si>
  <si>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</si>
  <si>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</si>
  <si>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</si>
  <si>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</si>
  <si>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</si>
  <si>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</si>
  <si>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</si>
  <si>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</si>
  <si>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</si>
  <si>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</si>
  <si>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</si>
  <si>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</si>
  <si>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</si>
  <si>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</si>
  <si>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</si>
  <si>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</si>
  <si>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</si>
  <si>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</si>
  <si>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</si>
  <si>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</si>
  <si>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</si>
  <si>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</si>
  <si>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</si>
  <si>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</si>
  <si>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</si>
  <si>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</si>
  <si>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</si>
  <si>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</si>
  <si>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</si>
  <si>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</si>
  <si>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</si>
  <si>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</si>
  <si>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</si>
  <si>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</si>
  <si>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</si>
  <si>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</si>
  <si>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</si>
  <si>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</si>
  <si>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</si>
  <si>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</si>
  <si>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</si>
  <si>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</si>
  <si>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</si>
  <si>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</si>
  <si>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</si>
  <si>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</si>
  <si>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</si>
  <si>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</si>
  <si>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</si>
  <si>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</si>
  <si>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</si>
  <si>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</si>
  <si>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</si>
  <si>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</si>
  <si>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</si>
  <si>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</si>
  <si>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</si>
  <si>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</si>
  <si>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</si>
  <si>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</si>
  <si>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</si>
  <si>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</si>
  <si>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</si>
  <si>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</si>
  <si>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</si>
  <si>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</si>
  <si>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</si>
  <si>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</si>
  <si>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</si>
  <si>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</si>
  <si>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</si>
  <si>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</si>
  <si>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</si>
  <si>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</si>
  <si>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</si>
  <si>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</si>
  <si>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</si>
  <si>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</si>
  <si>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</si>
  <si>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</si>
  <si>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</si>
  <si>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</si>
  <si>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</si>
  <si>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</si>
  <si>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</si>
  <si>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</si>
  <si>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</si>
  <si>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</si>
  <si>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</si>
  <si>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</si>
  <si>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</si>
  <si>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</si>
  <si>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</si>
  <si>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</si>
  <si>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</si>
  <si>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</si>
  <si>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</si>
  <si>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</si>
  <si>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</si>
  <si>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</si>
  <si>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</si>
  <si>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</si>
  <si>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</si>
  <si>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</si>
  <si>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</si>
  <si>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</si>
  <si>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</si>
  <si>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</si>
  <si>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</si>
  <si>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</si>
  <si>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</si>
  <si>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</si>
  <si>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</si>
  <si>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</si>
  <si>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</si>
  <si>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</si>
  <si>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</si>
  <si>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</si>
  <si>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</si>
  <si>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</si>
  <si>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</si>
  <si>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</si>
  <si>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</si>
  <si>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</si>
  <si>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</si>
  <si>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</si>
  <si>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</si>
  <si>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</si>
  <si>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</si>
  <si>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</si>
  <si>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</si>
  <si>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</si>
  <si>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</si>
  <si>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</si>
  <si>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</si>
  <si>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</si>
  <si>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</si>
  <si>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</si>
  <si>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</si>
  <si>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</si>
  <si>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</si>
  <si>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</si>
  <si>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</si>
  <si>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</si>
  <si>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</si>
  <si>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</si>
  <si>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</si>
  <si>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</si>
  <si>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</si>
  <si>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</si>
  <si>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</si>
  <si>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</si>
  <si>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</si>
  <si>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</si>
  <si>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</si>
  <si>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</si>
  <si>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</si>
  <si>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</si>
  <si>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</si>
  <si>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</si>
  <si>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</si>
  <si>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</si>
  <si>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</si>
  <si>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</si>
  <si>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</si>
  <si>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</si>
  <si>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</si>
  <si>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</si>
  <si>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</si>
  <si>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</si>
  <si>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</si>
  <si>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</si>
  <si>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</si>
  <si>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</si>
  <si>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</si>
  <si>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</si>
  <si>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</si>
  <si>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</si>
  <si>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</si>
  <si>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</si>
  <si>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</si>
  <si>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</si>
  <si>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</si>
  <si>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</si>
  <si>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</si>
  <si>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</si>
  <si>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</si>
  <si>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</si>
  <si>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</si>
  <si>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</si>
  <si>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</si>
  <si>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</si>
  <si>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</si>
  <si>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</si>
  <si>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</si>
  <si>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</si>
  <si>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</si>
  <si>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</si>
  <si>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</si>
  <si>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</si>
  <si>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</si>
  <si>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</si>
  <si>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</si>
  <si>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</si>
  <si>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</si>
  <si>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</si>
  <si>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</si>
  <si>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</si>
  <si>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</si>
  <si>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</si>
  <si>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</si>
  <si>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</si>
  <si>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</si>
  <si>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</si>
  <si>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</si>
  <si>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</si>
  <si>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</si>
  <si>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</si>
  <si>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</si>
  <si>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</si>
  <si>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</si>
  <si>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</si>
  <si>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</si>
  <si>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</si>
  <si>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</si>
  <si>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</si>
  <si>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</si>
  <si>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</si>
  <si>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</si>
  <si>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</si>
  <si>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</si>
  <si>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</si>
  <si>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</si>
  <si>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</si>
  <si>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</si>
  <si>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</si>
  <si>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</si>
  <si>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</si>
  <si>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</si>
  <si>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</si>
  <si>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</si>
  <si>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</si>
  <si>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</si>
  <si>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</si>
  <si>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</si>
  <si>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</si>
  <si>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</si>
  <si>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</si>
  <si>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</si>
  <si>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</si>
  <si>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</si>
  <si>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</si>
  <si>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</si>
  <si>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</si>
  <si>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</si>
  <si>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</si>
  <si>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</si>
  <si>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</si>
  <si>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</si>
  <si>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</si>
  <si>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</si>
  <si>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</si>
  <si>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</si>
  <si>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</si>
  <si>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</si>
  <si>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</si>
  <si>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</si>
  <si>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</si>
  <si>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</si>
  <si>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</si>
  <si>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</si>
  <si>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</si>
  <si>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</si>
  <si>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</si>
  <si>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</si>
  <si>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</si>
  <si>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</si>
  <si>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</si>
  <si>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</si>
  <si>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</si>
  <si>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</si>
  <si>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</si>
  <si>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</si>
  <si>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</si>
  <si>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</si>
  <si>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</si>
  <si>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</si>
  <si>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</si>
  <si>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</si>
  <si>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</si>
  <si>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</si>
  <si>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</si>
  <si>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</si>
  <si>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</si>
  <si>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</si>
  <si>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</si>
  <si>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</si>
  <si>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</si>
  <si>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</si>
  <si>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</si>
  <si>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</si>
  <si>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</si>
  <si>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</si>
  <si>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</si>
  <si>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</si>
  <si>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</si>
  <si>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</si>
  <si>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</si>
  <si>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</si>
  <si>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</si>
  <si>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</si>
  <si>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</si>
  <si>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</si>
  <si>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</si>
  <si>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</si>
  <si>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</si>
  <si>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</si>
  <si>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</si>
  <si>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</si>
  <si>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</si>
  <si>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</si>
  <si>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</si>
  <si>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</si>
  <si>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</si>
  <si>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</si>
  <si>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</si>
  <si>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</si>
  <si>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</si>
  <si>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</si>
  <si>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</si>
  <si>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</si>
  <si>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</si>
  <si>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</si>
  <si>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</si>
  <si>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</si>
  <si>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</si>
  <si>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</si>
  <si>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</si>
  <si>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</si>
  <si>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</si>
  <si>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</si>
  <si>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</si>
  <si>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</si>
  <si>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</si>
  <si>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</si>
  <si>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</si>
  <si>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</si>
  <si>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</si>
  <si>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</si>
  <si>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</si>
  <si>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</si>
  <si>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</si>
  <si>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</si>
  <si>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</si>
  <si>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</si>
  <si>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</si>
  <si>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</si>
  <si>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</si>
  <si>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</si>
  <si>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</si>
  <si>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</si>
  <si>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</si>
  <si>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</si>
  <si>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</si>
  <si>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</si>
  <si>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</si>
  <si>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</si>
  <si>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</si>
  <si>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</si>
  <si>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</si>
  <si>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</si>
  <si>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</si>
  <si>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</si>
  <si>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</si>
  <si>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</si>
  <si>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</si>
  <si>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</si>
  <si>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</si>
  <si>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</si>
  <si>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</si>
  <si>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</si>
  <si>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</si>
  <si>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</si>
  <si>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</si>
  <si>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</si>
  <si>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</si>
  <si>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</si>
  <si>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</si>
  <si>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</si>
  <si>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</si>
  <si>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</si>
  <si>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</si>
  <si>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</si>
  <si>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</si>
  <si>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</si>
  <si>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</si>
  <si>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</si>
  <si>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</si>
  <si>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</si>
  <si>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</si>
  <si>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</si>
  <si>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</si>
  <si>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</si>
  <si>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</si>
  <si>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</si>
  <si>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</si>
  <si>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</si>
  <si>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</si>
  <si>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</si>
  <si>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</si>
  <si>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</si>
  <si>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</si>
  <si>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</si>
  <si>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</si>
  <si>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</si>
  <si>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</si>
  <si>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</si>
  <si>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</si>
  <si>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</si>
  <si>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</si>
  <si>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</si>
  <si>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</si>
  <si>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</si>
  <si>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</si>
  <si>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</si>
  <si>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</si>
  <si>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</si>
  <si>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</si>
  <si>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</si>
  <si>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</si>
  <si>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</si>
  <si>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</si>
  <si>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</si>
  <si>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</si>
  <si>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</si>
  <si>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</si>
  <si>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</si>
  <si>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</si>
  <si>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</si>
  <si>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</si>
  <si>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</si>
  <si>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</si>
  <si>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</si>
  <si>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</si>
  <si>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</si>
  <si>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</si>
  <si>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</si>
  <si>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</si>
  <si>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</si>
  <si>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</si>
  <si>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</si>
  <si>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</si>
  <si>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</si>
  <si>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</si>
  <si>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</si>
  <si>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</si>
  <si>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</si>
  <si>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</si>
  <si>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</si>
  <si>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</si>
  <si>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</si>
  <si>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</si>
  <si>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</si>
  <si>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</si>
  <si>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</si>
  <si>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</si>
  <si>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</si>
  <si>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</si>
  <si>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</si>
  <si>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</si>
  <si>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</si>
  <si>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</si>
  <si>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</si>
  <si>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</si>
  <si>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</si>
  <si>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</si>
  <si>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</si>
  <si>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</si>
  <si>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</si>
  <si>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</si>
  <si>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</si>
  <si>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</si>
  <si>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</si>
  <si>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</si>
  <si>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</si>
  <si>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</si>
  <si>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</si>
  <si>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</si>
  <si>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</si>
  <si>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</si>
  <si>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</si>
  <si>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</si>
  <si>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</si>
  <si>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</si>
  <si>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</si>
  <si>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</si>
  <si>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</si>
  <si>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</si>
  <si>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</si>
  <si>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</si>
  <si>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</si>
  <si>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</si>
  <si>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</si>
  <si>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</si>
  <si>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</si>
  <si>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</si>
  <si>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</si>
  <si>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</si>
  <si>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</si>
  <si>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</si>
  <si>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</si>
  <si>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</si>
  <si>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</si>
  <si>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</si>
  <si>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</si>
  <si>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</si>
  <si>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</si>
  <si>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</si>
  <si>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</si>
  <si>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</si>
  <si>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</si>
  <si>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</si>
  <si>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</si>
  <si>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</si>
  <si>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</si>
  <si>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</si>
  <si>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</si>
  <si>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</si>
  <si>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</si>
  <si>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</si>
  <si>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</si>
  <si>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</si>
  <si>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</si>
  <si>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</si>
  <si>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</si>
  <si>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</si>
  <si>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</si>
  <si>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</si>
  <si>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</si>
  <si>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</si>
  <si>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</si>
  <si>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</si>
  <si>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</si>
  <si>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</si>
  <si>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</si>
  <si>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</si>
  <si>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</si>
  <si>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</si>
  <si>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</si>
  <si>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</si>
  <si>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</si>
  <si>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</si>
  <si>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</si>
  <si>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</si>
  <si>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</si>
  <si>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</si>
  <si>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</si>
  <si>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</si>
  <si>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</si>
  <si>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</si>
  <si>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</si>
  <si>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</si>
  <si>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</si>
  <si>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</si>
  <si>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</si>
  <si>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</si>
  <si>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</si>
  <si>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</si>
  <si>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</si>
  <si>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</si>
  <si>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</si>
  <si>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</si>
  <si>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</si>
  <si>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</si>
  <si>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</si>
  <si>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</si>
  <si>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</si>
  <si>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</si>
  <si>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</si>
  <si>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</si>
  <si>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</si>
  <si>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</si>
  <si>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</si>
  <si>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</si>
  <si>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</si>
  <si>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</si>
  <si>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</si>
  <si>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</si>
  <si>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</si>
  <si>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</si>
  <si>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</si>
  <si>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</si>
  <si>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</si>
  <si>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</si>
  <si>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</si>
  <si>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</si>
  <si>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</si>
  <si>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</si>
  <si>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</si>
  <si>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</si>
  <si>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</si>
  <si>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</si>
  <si>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</si>
  <si>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</si>
  <si>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</si>
  <si>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</si>
  <si>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</si>
  <si>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</si>
  <si>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</si>
  <si>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</si>
  <si>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</si>
  <si>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</si>
  <si>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</si>
  <si>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</si>
  <si>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</si>
  <si>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</si>
  <si>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</si>
  <si>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</si>
  <si>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</si>
  <si>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</si>
  <si>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</si>
  <si>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</si>
  <si>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</si>
  <si>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</si>
  <si>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</si>
  <si>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</si>
  <si>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</si>
  <si>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</si>
  <si>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</si>
  <si>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</si>
  <si>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</si>
  <si>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</si>
  <si>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</si>
  <si>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</si>
  <si>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</si>
  <si>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</si>
  <si>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</si>
  <si>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</si>
  <si>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</si>
  <si>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</si>
  <si>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</si>
  <si>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</si>
  <si>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</si>
  <si>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</si>
  <si>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</si>
  <si>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</si>
  <si>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</si>
  <si>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</si>
  <si>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</si>
  <si>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</si>
  <si>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</si>
  <si>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</si>
  <si>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</si>
  <si>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</si>
  <si>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</si>
  <si>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</si>
  <si>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</si>
  <si>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</si>
  <si>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</si>
  <si>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</si>
  <si>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</si>
  <si>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</si>
  <si>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</si>
  <si>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</si>
  <si>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</si>
  <si>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</si>
  <si>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</si>
  <si>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</si>
  <si>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</si>
  <si>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</si>
  <si>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</si>
  <si>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</si>
  <si>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</si>
  <si>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</si>
  <si>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</si>
  <si>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</si>
  <si>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</si>
  <si>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</si>
  <si>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</si>
  <si>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</si>
  <si>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</si>
  <si>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</si>
  <si>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</si>
  <si>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</si>
  <si>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</si>
  <si>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</si>
  <si>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</si>
  <si>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</si>
  <si>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</si>
  <si>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</si>
  <si>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</si>
  <si>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</si>
  <si>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</si>
  <si>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</si>
  <si>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</si>
  <si>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</si>
  <si>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</si>
  <si>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</si>
  <si>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</si>
  <si>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</si>
  <si>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</si>
  <si>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</si>
  <si>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</si>
  <si>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</si>
  <si>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</si>
  <si>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</si>
  <si>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</si>
  <si>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</si>
  <si>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</si>
  <si>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</si>
  <si>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</si>
  <si>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</si>
  <si>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</si>
  <si>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</si>
  <si>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</si>
  <si>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</si>
  <si>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</si>
  <si>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</si>
  <si>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</si>
  <si>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</si>
  <si>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</si>
  <si>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</si>
  <si>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</si>
  <si>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</si>
  <si>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</si>
  <si>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</si>
  <si>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</si>
  <si>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</si>
  <si>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</si>
  <si>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</si>
  <si>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</si>
  <si>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</si>
  <si>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</si>
  <si>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</si>
  <si>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</si>
  <si>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</si>
  <si>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</si>
  <si>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</si>
  <si>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</si>
  <si>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</si>
  <si>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</si>
  <si>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</si>
  <si>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</si>
  <si>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</si>
  <si>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</si>
  <si>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</si>
  <si>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</si>
  <si>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</si>
  <si>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</si>
  <si>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</si>
  <si>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</si>
  <si>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</si>
  <si>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</si>
  <si>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</si>
  <si>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</si>
  <si>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</si>
  <si>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</si>
  <si>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</si>
  <si>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</si>
  <si>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</si>
  <si>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</si>
  <si>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</si>
  <si>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</si>
  <si>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</si>
  <si>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</si>
  <si>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</si>
  <si>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</si>
  <si>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</si>
  <si>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</si>
  <si>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</si>
  <si>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</si>
  <si>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</si>
  <si>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</si>
  <si>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</si>
  <si>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</si>
  <si>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</si>
  <si>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</si>
  <si>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</si>
  <si>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</si>
  <si>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</si>
  <si>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</si>
  <si>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</si>
  <si>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</si>
  <si>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</si>
  <si>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</si>
  <si>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</si>
  <si>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</si>
  <si>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</si>
  <si>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</si>
  <si>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</si>
  <si>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</si>
  <si>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</si>
  <si>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</si>
  <si>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</si>
  <si>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</si>
  <si>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</si>
  <si>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</si>
  <si>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</si>
  <si>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</si>
  <si>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</si>
  <si>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</si>
  <si>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</si>
  <si>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</si>
  <si>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</si>
  <si>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</si>
  <si>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</si>
  <si>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</si>
  <si>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</si>
  <si>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</si>
  <si>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</si>
  <si>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</si>
  <si>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</si>
  <si>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</si>
  <si>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</si>
  <si>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</si>
  <si>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</si>
  <si>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</si>
  <si>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</si>
  <si>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</si>
  <si>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</si>
  <si>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</si>
  <si>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</si>
  <si>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</si>
  <si>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</si>
  <si>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</si>
  <si>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</si>
  <si>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</si>
  <si>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</si>
  <si>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</si>
  <si>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</si>
  <si>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</si>
  <si>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</si>
  <si>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</si>
  <si>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</si>
  <si>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</si>
  <si>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</si>
  <si>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</si>
  <si>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</si>
  <si>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</si>
  <si>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</si>
  <si>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</si>
  <si>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</si>
  <si>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</si>
  <si>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</si>
  <si>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</si>
  <si>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</si>
  <si>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</si>
  <si>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</si>
  <si>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</si>
  <si>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</si>
  <si>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</si>
  <si>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</si>
  <si>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</si>
  <si>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</si>
  <si>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</si>
  <si>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</si>
  <si>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</si>
  <si>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</si>
  <si>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</si>
  <si>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</si>
  <si>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</si>
  <si>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</si>
  <si>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</si>
  <si>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</si>
  <si>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</si>
  <si>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</si>
  <si>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</si>
  <si>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</si>
  <si>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</si>
  <si>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</si>
  <si>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</si>
  <si>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</si>
  <si>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</si>
  <si>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</si>
  <si>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</si>
  <si>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</si>
  <si>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</si>
  <si>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</si>
  <si>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</si>
  <si>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</si>
  <si>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</si>
  <si>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</si>
  <si>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</si>
  <si>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</si>
  <si>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</si>
  <si>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</si>
  <si>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</si>
  <si>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</si>
  <si>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</si>
  <si>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</si>
  <si>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</si>
  <si>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</si>
  <si>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</si>
  <si>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</si>
  <si>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</si>
  <si>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</si>
  <si>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</si>
  <si>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</si>
  <si>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</si>
  <si>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</si>
  <si>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</si>
  <si>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</si>
  <si>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</si>
  <si>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</si>
  <si>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</si>
  <si>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</si>
  <si>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</si>
  <si>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</si>
  <si>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</si>
  <si>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</si>
  <si>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</si>
  <si>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</si>
  <si>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</si>
  <si>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</si>
  <si>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</si>
  <si>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</si>
  <si>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</si>
  <si>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</si>
  <si>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</si>
  <si>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</si>
  <si>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</si>
  <si>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</si>
  <si>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</si>
  <si>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</si>
  <si>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</si>
  <si>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</si>
  <si>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</si>
  <si>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</si>
  <si>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</si>
  <si>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</si>
  <si>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</si>
  <si>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</si>
  <si>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</si>
  <si>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</si>
  <si>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</si>
  <si>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</si>
  <si>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</si>
  <si>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</si>
  <si>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</si>
  <si>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</si>
  <si>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</si>
  <si>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</si>
  <si>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</si>
  <si>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</si>
  <si>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</si>
  <si>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</si>
  <si>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</si>
  <si>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</si>
  <si>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</si>
  <si>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</si>
  <si>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</si>
  <si>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</si>
  <si>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</si>
  <si>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</si>
  <si>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</si>
  <si>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</si>
  <si>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</si>
  <si>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</si>
  <si>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</si>
  <si>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</si>
  <si>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</si>
  <si>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</si>
  <si>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</si>
  <si>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</si>
  <si>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</si>
  <si>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</si>
  <si>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</si>
  <si>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</si>
  <si>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</si>
  <si>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</si>
  <si>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</si>
  <si>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</si>
  <si>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</si>
  <si>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</si>
  <si>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</si>
  <si>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</si>
  <si>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</si>
  <si>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</si>
  <si>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</si>
  <si>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</si>
  <si>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</si>
  <si>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</si>
  <si>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</si>
  <si>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</si>
  <si>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</si>
  <si>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</si>
  <si>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</si>
  <si>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</si>
  <si>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</si>
  <si>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</si>
  <si>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</si>
  <si>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</si>
  <si>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</si>
  <si>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</si>
  <si>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</si>
  <si>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</si>
  <si>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</si>
  <si>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</si>
  <si>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</si>
  <si>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</si>
  <si>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</si>
  <si>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</si>
  <si>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</si>
  <si>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</si>
  <si>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</si>
  <si>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</si>
  <si>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</si>
  <si>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</si>
  <si>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</si>
  <si>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</si>
  <si>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</si>
  <si>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</si>
  <si>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</si>
  <si>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</si>
  <si>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</si>
  <si>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</si>
  <si>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</si>
  <si>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</si>
  <si>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</si>
  <si>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</si>
  <si>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</si>
  <si>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</si>
  <si>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</si>
  <si>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</si>
  <si>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</si>
  <si>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</si>
  <si>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</si>
  <si>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</si>
  <si>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</si>
  <si>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</si>
  <si>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</si>
  <si>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</si>
  <si>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</si>
  <si>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</si>
  <si>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</si>
  <si>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</si>
  <si>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</si>
  <si>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</si>
  <si>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</si>
  <si>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</si>
  <si>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</si>
  <si>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</si>
  <si>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</si>
  <si>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</si>
  <si>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</si>
  <si>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</si>
  <si>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</si>
  <si>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</si>
  <si>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</si>
  <si>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</si>
  <si>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</si>
  <si>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</si>
  <si>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</si>
  <si>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</si>
  <si>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</si>
  <si>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</si>
  <si>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</si>
  <si>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</si>
  <si>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</si>
  <si>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</si>
  <si>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</si>
  <si>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</si>
  <si>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</si>
  <si>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</si>
  <si>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</si>
  <si>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</si>
  <si>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</si>
  <si>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</si>
  <si>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</si>
  <si>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</si>
  <si>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</si>
  <si>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</si>
  <si>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</si>
  <si>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</si>
  <si>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</si>
  <si>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</si>
  <si>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</si>
  <si>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</si>
  <si>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</si>
  <si>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</si>
  <si>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</si>
  <si>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</si>
  <si>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</si>
  <si>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</si>
  <si>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</si>
  <si>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</si>
  <si>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</si>
  <si>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</si>
  <si>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</si>
  <si>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</si>
  <si>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</si>
  <si>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</si>
  <si>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</si>
  <si>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</si>
  <si>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</si>
  <si>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</si>
  <si>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</si>
  <si>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</si>
  <si>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</si>
  <si>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</si>
  <si>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</si>
  <si>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</si>
  <si>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</si>
  <si>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</si>
  <si>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</si>
  <si>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</si>
  <si>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</si>
  <si>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</si>
  <si>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</si>
  <si>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</si>
  <si>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</si>
  <si>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</si>
  <si>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</si>
  <si>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</si>
  <si>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</si>
  <si>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</si>
  <si>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</si>
  <si>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</si>
  <si>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</si>
  <si>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</si>
  <si>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</si>
  <si>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</si>
  <si>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</si>
  <si>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</si>
  <si>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</si>
  <si>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</si>
  <si>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</si>
  <si>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</si>
  <si>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</si>
  <si>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</si>
  <si>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</si>
  <si>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</si>
  <si>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</si>
  <si>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</si>
  <si>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</si>
  <si>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</si>
  <si>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</si>
  <si>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</si>
  <si>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</si>
  <si>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</si>
  <si>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</si>
  <si>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</si>
  <si>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</si>
  <si>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</si>
  <si>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</si>
  <si>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</si>
  <si>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</si>
  <si>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</si>
  <si>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</si>
  <si>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</si>
  <si>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</si>
  <si>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</si>
  <si>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</si>
  <si>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</si>
  <si>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</si>
  <si>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</si>
  <si>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</si>
  <si>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</si>
  <si>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</si>
  <si>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</si>
  <si>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</si>
  <si>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</si>
  <si>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</si>
  <si>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</si>
  <si>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</si>
  <si>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</si>
  <si>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</si>
  <si>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</si>
  <si>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</si>
  <si>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</si>
  <si>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</si>
  <si>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</si>
  <si>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</si>
  <si>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</si>
  <si>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</si>
  <si>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</si>
  <si>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</si>
  <si>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</si>
  <si>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</si>
  <si>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</si>
  <si>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</si>
  <si>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</si>
  <si>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</si>
  <si>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</si>
  <si>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</si>
  <si>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</si>
  <si>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</si>
  <si>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</si>
  <si>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</si>
  <si>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</si>
  <si>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</si>
  <si>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</si>
  <si>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</si>
  <si>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</si>
  <si>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</si>
  <si>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</si>
  <si>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</si>
  <si>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</si>
  <si>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</si>
  <si>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</si>
  <si>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</si>
  <si>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</si>
  <si>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</si>
  <si>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</si>
  <si>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</si>
  <si>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</si>
  <si>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</si>
  <si>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</si>
  <si>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</si>
  <si>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</si>
  <si>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</si>
  <si>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</si>
  <si>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</si>
  <si>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</si>
  <si>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</si>
  <si>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</si>
  <si>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</si>
  <si>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</si>
  <si>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</si>
  <si>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</si>
  <si>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</si>
  <si>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</si>
  <si>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</si>
  <si>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</si>
  <si>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</si>
  <si>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</si>
  <si>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</si>
  <si>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</si>
  <si>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</si>
  <si>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</si>
  <si>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</si>
  <si>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</si>
  <si>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</si>
  <si>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</si>
  <si>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</si>
  <si>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</si>
  <si>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</si>
  <si>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</si>
  <si>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</si>
  <si>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</si>
  <si>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</si>
  <si>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</si>
  <si>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</si>
  <si>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</si>
  <si>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</si>
  <si>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</si>
  <si>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</si>
  <si>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</si>
  <si>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</si>
  <si>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</si>
  <si>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</si>
  <si>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</si>
  <si>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</si>
  <si>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</si>
  <si>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</si>
  <si>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</si>
  <si>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</si>
  <si>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</si>
  <si>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</si>
  <si>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</si>
  <si>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</si>
  <si>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</si>
  <si>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</si>
  <si>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</si>
  <si>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</si>
  <si>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</si>
  <si>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</si>
  <si>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</si>
  <si>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</si>
  <si>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</si>
  <si>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</si>
  <si>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</si>
  <si>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</si>
  <si>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</si>
  <si>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</si>
  <si>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</si>
  <si>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</si>
  <si>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</si>
  <si>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</si>
  <si>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</si>
  <si>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</si>
  <si>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</si>
  <si>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</si>
  <si>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</si>
  <si>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</si>
  <si>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</si>
  <si>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</si>
  <si>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</si>
  <si>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</si>
  <si>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</si>
  <si>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</si>
  <si>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</si>
  <si>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</si>
  <si>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</si>
  <si>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</si>
  <si>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</si>
  <si>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</si>
  <si>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</si>
  <si>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</si>
  <si>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</si>
  <si>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</si>
  <si>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</si>
  <si>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</si>
  <si>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</si>
  <si>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</si>
  <si>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</si>
  <si>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</si>
  <si>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</si>
  <si>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</si>
  <si>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</si>
  <si>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</si>
  <si>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</si>
  <si>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</si>
  <si>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</si>
  <si>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</si>
  <si>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</si>
  <si>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</si>
  <si>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</si>
  <si>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</si>
  <si>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</si>
  <si>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</si>
  <si>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</si>
  <si>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</si>
  <si>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</si>
  <si>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</si>
  <si>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</si>
  <si>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</si>
  <si>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</si>
  <si>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</si>
  <si>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</si>
  <si>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</si>
  <si>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</si>
  <si>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</si>
  <si>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</si>
  <si>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</si>
  <si>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</si>
  <si>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</si>
  <si>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</si>
  <si>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</si>
  <si>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</si>
  <si>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</si>
  <si>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</si>
  <si>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</si>
  <si>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</si>
  <si>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</si>
  <si>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</si>
  <si>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</si>
  <si>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</si>
  <si>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</si>
  <si>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</si>
  <si>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</si>
  <si>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</si>
  <si>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</si>
  <si>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</si>
  <si>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</si>
  <si>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</si>
  <si>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</si>
  <si>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</si>
  <si>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</si>
  <si>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</si>
  <si>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</si>
  <si>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</si>
  <si>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</si>
  <si>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</si>
  <si>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</si>
  <si>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</si>
  <si>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</si>
  <si>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</si>
  <si>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</si>
  <si>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</si>
  <si>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</si>
  <si>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</si>
  <si>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</si>
  <si>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</si>
  <si>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</si>
  <si>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</si>
  <si>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</si>
  <si>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</si>
  <si>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</si>
  <si>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</si>
  <si>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</si>
  <si>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</si>
  <si>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</si>
  <si>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</si>
  <si>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</si>
  <si>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</si>
  <si>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</si>
  <si>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</si>
  <si>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</si>
  <si>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</si>
  <si>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</si>
  <si>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</si>
  <si>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</si>
  <si>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</si>
  <si>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</si>
  <si>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</si>
  <si>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</si>
  <si>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</si>
  <si>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</si>
  <si>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</si>
  <si>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</si>
  <si>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</si>
  <si>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</si>
  <si>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</si>
  <si>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</si>
  <si>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</si>
  <si>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</si>
  <si>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</si>
  <si>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</si>
  <si>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</si>
  <si>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</si>
  <si>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</si>
  <si>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</si>
  <si>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</si>
  <si>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</si>
  <si>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</si>
  <si>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</si>
  <si>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</si>
  <si>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</si>
  <si>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</si>
  <si>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</si>
  <si>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</si>
  <si>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</si>
  <si>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</si>
  <si>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</si>
  <si>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</si>
  <si>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</si>
  <si>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</si>
  <si>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</si>
  <si>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</si>
  <si>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</si>
  <si>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</si>
  <si>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</si>
  <si>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</si>
  <si>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</si>
  <si>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</si>
  <si>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</si>
  <si>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</si>
  <si>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</si>
  <si>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</si>
  <si>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</si>
  <si>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</si>
  <si>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</si>
  <si>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</si>
  <si>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</si>
  <si>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</si>
  <si>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</si>
  <si>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</si>
  <si>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</si>
  <si>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</si>
  <si>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</si>
  <si>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</si>
  <si>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</si>
  <si>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</si>
  <si>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</si>
  <si>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</si>
  <si>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</si>
  <si>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</si>
  <si>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</si>
  <si>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</si>
  <si>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</si>
  <si>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</si>
  <si>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</si>
  <si>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</si>
  <si>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</si>
  <si>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</si>
  <si>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</si>
  <si>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</si>
  <si>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</si>
  <si>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</si>
  <si>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</si>
  <si>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</si>
  <si>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</si>
  <si>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</si>
  <si>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</si>
  <si>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</si>
  <si>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</si>
  <si>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</si>
  <si>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</si>
  <si>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</si>
  <si>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</si>
  <si>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</si>
  <si>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</si>
  <si>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</si>
  <si>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</si>
  <si>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</si>
  <si>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</si>
  <si>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</si>
  <si>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</si>
  <si>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</si>
  <si>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</si>
  <si>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</si>
  <si>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</si>
  <si>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</si>
  <si>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</si>
  <si>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</si>
  <si>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</si>
  <si>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</si>
  <si>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</si>
  <si>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</si>
  <si>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</si>
  <si>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</si>
  <si>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</si>
  <si>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</si>
  <si>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</si>
  <si>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</si>
  <si>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</si>
  <si>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</si>
  <si>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</si>
  <si>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</si>
  <si>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</si>
  <si>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</si>
  <si>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</si>
  <si>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</si>
  <si>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</si>
  <si>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</si>
  <si>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</si>
  <si>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</si>
  <si>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</si>
  <si>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</si>
  <si>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</si>
  <si>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</si>
  <si>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</si>
  <si>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</si>
  <si>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</si>
  <si>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</si>
  <si>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</si>
  <si>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</si>
  <si>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</si>
  <si>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</si>
  <si>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</si>
  <si>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</si>
  <si>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</si>
  <si>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</si>
  <si>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</si>
  <si>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</si>
  <si>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</si>
  <si>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</si>
  <si>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</si>
  <si>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</si>
  <si>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</si>
  <si>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</si>
  <si>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</si>
  <si>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</si>
  <si>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</si>
  <si>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</si>
  <si>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</si>
  <si>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</si>
  <si>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</si>
  <si>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</si>
  <si>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</si>
  <si>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</si>
  <si>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</si>
  <si>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</si>
  <si>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</si>
  <si>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</si>
  <si>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</si>
  <si>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</si>
  <si>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</si>
  <si>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</si>
  <si>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</si>
  <si>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</si>
  <si>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</si>
  <si>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</si>
  <si>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</si>
  <si>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</si>
  <si>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</si>
  <si>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</si>
  <si>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</si>
  <si>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</si>
  <si>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</si>
  <si>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</si>
  <si>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</si>
  <si>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</si>
  <si>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</si>
  <si>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</si>
  <si>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</si>
  <si>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</si>
  <si>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</si>
  <si>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</si>
  <si>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</si>
  <si>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</si>
  <si>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</si>
  <si>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</si>
  <si>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</si>
  <si>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</si>
  <si>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</si>
  <si>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</si>
  <si>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</si>
  <si>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</si>
  <si>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</si>
  <si>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</si>
  <si>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</si>
  <si>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</si>
  <si>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</si>
  <si>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</si>
  <si>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</si>
  <si>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</si>
  <si>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</si>
  <si>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</si>
  <si>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</si>
  <si>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</si>
  <si>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</si>
  <si>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</si>
  <si>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</si>
  <si>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</si>
  <si>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</si>
  <si>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</si>
  <si>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</si>
  <si>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</si>
  <si>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</si>
  <si>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</si>
  <si>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</si>
  <si>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</si>
  <si>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</si>
  <si>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</si>
  <si>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</si>
  <si>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</si>
  <si>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</si>
  <si>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</si>
  <si>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</si>
  <si>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</si>
  <si>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</si>
  <si>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</si>
  <si>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</si>
  <si>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</si>
  <si>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</si>
  <si>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</si>
  <si>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</si>
  <si>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</si>
  <si>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</si>
  <si>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</si>
  <si>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</si>
  <si>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</si>
  <si>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</si>
  <si>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</si>
  <si>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</si>
  <si>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</si>
  <si>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</si>
  <si>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</si>
  <si>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</si>
  <si>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</si>
  <si>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</si>
  <si>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</si>
  <si>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</si>
  <si>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</si>
  <si>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</si>
  <si>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</si>
  <si>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</si>
  <si>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</si>
  <si>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</si>
  <si>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</si>
  <si>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</si>
  <si>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</si>
  <si>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</si>
  <si>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</si>
  <si>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</si>
  <si>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</si>
  <si>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</si>
  <si>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</si>
  <si>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</si>
  <si>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</si>
  <si>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</si>
  <si>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</si>
  <si>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</si>
  <si>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</si>
  <si>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</si>
  <si>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</si>
  <si>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</si>
  <si>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</si>
  <si>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</si>
  <si>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</si>
  <si>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</si>
  <si>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</si>
  <si>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</si>
  <si>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</si>
  <si>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</si>
  <si>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</si>
  <si>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</si>
  <si>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</si>
  <si>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</si>
  <si>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</si>
  <si>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</si>
  <si>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</si>
  <si>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</si>
  <si>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</si>
  <si>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</si>
  <si>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</si>
  <si>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</si>
  <si>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</si>
  <si>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</si>
  <si>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</si>
  <si>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</si>
  <si>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</si>
  <si>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</si>
  <si>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</si>
  <si>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</si>
  <si>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</si>
  <si>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</si>
  <si>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</si>
  <si>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</si>
  <si>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</si>
  <si>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</si>
  <si>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</si>
  <si>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</si>
  <si>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</si>
  <si>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</si>
  <si>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</si>
  <si>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</si>
  <si>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</si>
  <si>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</si>
  <si>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</si>
  <si>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</si>
  <si>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</si>
  <si>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</si>
  <si>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</si>
  <si>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</si>
  <si>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</si>
  <si>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</si>
  <si>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</si>
  <si>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</si>
  <si>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</si>
  <si>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</si>
  <si>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</si>
  <si>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</si>
  <si>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</si>
  <si>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</si>
  <si>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</si>
  <si>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</si>
  <si>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</si>
  <si>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</si>
  <si>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</si>
  <si>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</si>
  <si>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</si>
  <si>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</si>
  <si>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</si>
  <si>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</si>
  <si>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</si>
  <si>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</si>
  <si>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</si>
  <si>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</si>
  <si>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</si>
  <si>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</si>
  <si>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</si>
  <si>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</si>
  <si>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</si>
  <si>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</si>
  <si>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</si>
  <si>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</si>
  <si>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</si>
  <si>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</si>
  <si>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</si>
  <si>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</si>
  <si>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</si>
  <si>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</si>
  <si>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</si>
  <si>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</si>
  <si>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</si>
  <si>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</si>
  <si>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</si>
  <si>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</si>
  <si>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</si>
  <si>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</si>
  <si>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</si>
  <si>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</si>
  <si>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</si>
  <si>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</si>
  <si>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</si>
  <si>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</si>
  <si>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</si>
  <si>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</si>
  <si>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</si>
  <si>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</si>
  <si>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</si>
  <si>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</si>
  <si>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</si>
  <si>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</si>
  <si>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</si>
  <si>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</si>
  <si>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</si>
  <si>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</si>
  <si>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</si>
  <si>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</si>
  <si>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</si>
  <si>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</si>
  <si>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</si>
  <si>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</si>
  <si>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</si>
  <si>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</si>
  <si>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</si>
  <si>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</si>
  <si>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</si>
  <si>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</si>
  <si>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</si>
  <si>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</si>
  <si>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</si>
  <si>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</si>
  <si>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</si>
  <si>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</si>
  <si>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</si>
  <si>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</si>
  <si>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</si>
  <si>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</si>
  <si>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</si>
  <si>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</si>
  <si>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</si>
  <si>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</si>
  <si>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</si>
  <si>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</si>
  <si>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</si>
  <si>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</si>
  <si>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</si>
  <si>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</si>
  <si>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</si>
  <si>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</si>
  <si>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</si>
  <si>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</si>
  <si>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</si>
  <si>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</si>
  <si>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</si>
  <si>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</si>
  <si>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</si>
  <si>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</si>
  <si>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</si>
  <si>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</si>
  <si>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</si>
  <si>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</si>
  <si>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</si>
  <si>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</si>
  <si>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</si>
  <si>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</si>
  <si>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</si>
  <si>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</si>
  <si>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</si>
  <si>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</si>
  <si>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</si>
  <si>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</si>
  <si>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</si>
  <si>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</si>
  <si>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</si>
  <si>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</si>
  <si>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</si>
  <si>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</si>
  <si>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</si>
  <si>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</si>
  <si>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</si>
  <si>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</si>
  <si>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</si>
  <si>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</si>
  <si>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</si>
  <si>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</si>
  <si>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</si>
  <si>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</si>
  <si>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</si>
  <si>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</si>
  <si>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</si>
  <si>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</si>
  <si>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</si>
  <si>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</si>
  <si>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</si>
  <si>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</si>
  <si>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</si>
  <si>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</si>
  <si>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</si>
  <si>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</si>
  <si>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</si>
  <si>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</si>
  <si>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</si>
  <si>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</si>
  <si>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</si>
  <si>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</si>
  <si>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</si>
  <si>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</si>
  <si>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</si>
  <si>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</si>
  <si>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</si>
  <si>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</si>
  <si>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</si>
  <si>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</si>
  <si>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</si>
  <si>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</si>
  <si>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</si>
  <si>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</si>
  <si>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</si>
  <si>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</si>
  <si>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</si>
  <si>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</si>
  <si>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</si>
  <si>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</si>
  <si>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</si>
  <si>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</si>
  <si>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</si>
  <si>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</si>
  <si>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</si>
  <si>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</si>
  <si>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</si>
  <si>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</si>
  <si>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</si>
  <si>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</si>
  <si>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</si>
  <si>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</si>
  <si>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</si>
  <si>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</si>
  <si>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</si>
  <si>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</si>
  <si>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</si>
  <si>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</si>
  <si>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</si>
  <si>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</si>
  <si>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</si>
  <si>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</si>
  <si>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</si>
  <si>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</si>
  <si>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</si>
  <si>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</si>
  <si>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</si>
  <si>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</si>
  <si>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</si>
  <si>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</si>
  <si>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</si>
  <si>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</si>
  <si>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</si>
  <si>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</si>
  <si>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</si>
  <si>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</si>
  <si>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</si>
  <si>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</si>
  <si>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</si>
  <si>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</si>
  <si>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</si>
  <si>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</si>
  <si>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</si>
  <si>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</si>
  <si>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</si>
  <si>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</si>
  <si>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</si>
  <si>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</si>
  <si>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</si>
  <si>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</si>
  <si>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</si>
  <si>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</si>
  <si>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</si>
  <si>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</si>
  <si>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</si>
  <si>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</si>
  <si>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</si>
  <si>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</si>
  <si>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</si>
  <si>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</si>
  <si>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</si>
  <si>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</si>
  <si>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</si>
  <si>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</si>
  <si>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</si>
  <si>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</si>
  <si>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</si>
  <si>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</si>
  <si>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</si>
  <si>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</si>
  <si>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</si>
  <si>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</si>
  <si>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</si>
  <si>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</si>
  <si>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</si>
  <si>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</si>
  <si>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</si>
  <si>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</si>
  <si>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</si>
  <si>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</si>
  <si>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</si>
  <si>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</si>
  <si>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</si>
  <si>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</si>
  <si>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</si>
  <si>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</si>
  <si>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</si>
  <si>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</si>
  <si>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</si>
  <si>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</si>
  <si>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</si>
  <si>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</si>
  <si>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</si>
  <si>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</si>
  <si>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</si>
  <si>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</si>
  <si>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</si>
  <si>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</si>
  <si>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</si>
  <si>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</si>
  <si>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</si>
  <si>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</si>
  <si>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</si>
  <si>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</si>
  <si>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</si>
  <si>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</si>
  <si>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</si>
  <si>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</si>
  <si>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</si>
  <si>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</si>
  <si>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</si>
  <si>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</si>
  <si>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</si>
  <si>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</si>
  <si>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</si>
  <si>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</si>
  <si>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</si>
  <si>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</si>
  <si>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</si>
  <si>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</si>
  <si>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</si>
  <si>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</si>
  <si>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</si>
  <si>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</si>
  <si>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</si>
  <si>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</si>
  <si>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</si>
  <si>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</si>
  <si>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</si>
  <si>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</si>
  <si>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</si>
  <si>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</si>
  <si>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</si>
  <si>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</si>
  <si>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</si>
  <si>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</si>
  <si>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</si>
  <si>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</si>
  <si>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</si>
  <si>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</si>
  <si>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</si>
  <si>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</si>
  <si>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</si>
  <si>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</si>
  <si>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</si>
  <si>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</si>
  <si>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</si>
  <si>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</si>
  <si>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</si>
  <si>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</si>
  <si>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</si>
  <si>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</si>
  <si>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</si>
  <si>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</si>
  <si>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</si>
  <si>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</si>
  <si>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</si>
  <si>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</si>
  <si>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</si>
  <si>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</si>
  <si>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</si>
  <si>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</si>
  <si>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</si>
  <si>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</si>
  <si>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</si>
  <si>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</si>
  <si>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</si>
  <si>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</si>
  <si>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</si>
  <si>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</si>
  <si>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</si>
  <si>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</si>
  <si>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</si>
  <si>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</si>
  <si>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</si>
  <si>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</si>
  <si>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</si>
  <si>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</si>
  <si>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</si>
  <si>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</si>
  <si>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</si>
  <si>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</si>
  <si>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</si>
  <si>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</si>
  <si>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</si>
  <si>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</si>
  <si>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</si>
  <si>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</si>
  <si>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</si>
  <si>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</si>
  <si>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</si>
  <si>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</si>
  <si>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</si>
  <si>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</si>
  <si>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</si>
  <si>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</si>
  <si>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</si>
  <si>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</si>
  <si>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</si>
  <si>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</si>
  <si>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</si>
  <si>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</si>
  <si>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</si>
  <si>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</si>
  <si>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</si>
  <si>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</si>
  <si>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</si>
  <si>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</si>
  <si>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</si>
  <si>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</si>
  <si>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</si>
  <si>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</si>
  <si>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</si>
  <si>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</si>
  <si>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</si>
  <si>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</si>
  <si>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</si>
  <si>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</si>
  <si>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</si>
  <si>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</si>
  <si>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</si>
  <si>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</si>
  <si>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</si>
  <si>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</si>
  <si>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</si>
  <si>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</si>
  <si>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</si>
  <si>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</si>
  <si>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</si>
  <si>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</si>
  <si>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</si>
  <si>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</si>
  <si>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</si>
  <si>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</si>
  <si>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</si>
  <si>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</si>
  <si>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</si>
  <si>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</si>
  <si>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</si>
  <si>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</si>
  <si>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</si>
  <si>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</si>
  <si>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</si>
  <si>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</si>
  <si>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</si>
  <si>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</si>
  <si>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</si>
  <si>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</si>
  <si>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</si>
  <si>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</si>
  <si>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</si>
  <si>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</si>
  <si>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</si>
  <si>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</si>
  <si>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</si>
  <si>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</si>
  <si>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</si>
  <si>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</si>
  <si>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</si>
  <si>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</si>
  <si>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</si>
  <si>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</si>
  <si>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</si>
  <si>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</si>
  <si>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</si>
  <si>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</si>
  <si>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</si>
  <si>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</si>
  <si>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</si>
  <si>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</si>
  <si>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</si>
  <si>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</si>
  <si>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</si>
  <si>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</si>
  <si>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</si>
  <si>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</si>
  <si>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</si>
  <si>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</si>
  <si>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</si>
  <si>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</si>
  <si>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</si>
  <si>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</si>
  <si>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</si>
  <si>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</si>
  <si>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</si>
  <si>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</si>
  <si>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</si>
  <si>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</si>
  <si>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</si>
  <si>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</si>
  <si>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</si>
  <si>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</si>
  <si>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</si>
  <si>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</si>
  <si>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</si>
  <si>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</si>
  <si>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</si>
  <si>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</si>
  <si>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</si>
  <si>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</si>
  <si>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</si>
  <si>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</si>
  <si>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</si>
  <si>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</si>
  <si>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</si>
  <si>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</si>
  <si>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</si>
  <si>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</si>
  <si>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</si>
  <si>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</si>
  <si>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</si>
  <si>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</si>
  <si>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</si>
  <si>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</si>
  <si>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</si>
  <si>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</si>
  <si>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</si>
  <si>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</si>
  <si>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</si>
  <si>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</si>
  <si>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</si>
  <si>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</si>
  <si>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</si>
  <si>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</si>
  <si>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</si>
  <si>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</si>
  <si>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</si>
  <si>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</si>
  <si>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</si>
  <si>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</si>
  <si>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</si>
  <si>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</si>
  <si>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</si>
  <si>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</si>
  <si>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</si>
  <si>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</si>
  <si>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</si>
  <si>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</si>
  <si>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</si>
  <si>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</si>
  <si>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</si>
  <si>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</si>
  <si>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</si>
  <si>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</si>
  <si>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</si>
  <si>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</si>
  <si>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</si>
  <si>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</si>
  <si>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</si>
  <si>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</si>
  <si>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</si>
  <si>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</si>
  <si>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</si>
  <si>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</si>
  <si>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</si>
  <si>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</si>
  <si>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</si>
  <si>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</si>
  <si>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</si>
  <si>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</si>
  <si>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</si>
  <si>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</si>
  <si>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</si>
  <si>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</si>
  <si>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</si>
  <si>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</si>
  <si>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</si>
  <si>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</si>
  <si>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</si>
  <si>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</si>
  <si>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</si>
  <si>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</si>
  <si>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</si>
  <si>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</si>
  <si>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</si>
  <si>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</si>
  <si>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</si>
  <si>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</si>
  <si>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</si>
  <si>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</si>
  <si>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</si>
  <si>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</si>
  <si>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</si>
  <si>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</si>
  <si>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</si>
  <si>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</si>
  <si>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</si>
  <si>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</si>
  <si>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</si>
  <si>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</si>
  <si>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</si>
  <si>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</si>
  <si>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</si>
  <si>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</si>
  <si>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</si>
  <si>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</si>
  <si>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</si>
  <si>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</si>
  <si>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</si>
  <si>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</si>
  <si>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</si>
  <si>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</si>
  <si>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</si>
  <si>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</si>
  <si>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</si>
  <si>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</si>
  <si>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</si>
  <si>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</si>
  <si>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</si>
  <si>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</si>
  <si>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</si>
  <si>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</si>
  <si>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</si>
  <si>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</si>
  <si>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</si>
  <si>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</si>
  <si>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</si>
  <si>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</si>
  <si>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</si>
  <si>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</si>
  <si>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</si>
  <si>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</si>
  <si>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</si>
  <si>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</si>
  <si>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</si>
  <si>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</si>
  <si>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</si>
  <si>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</si>
  <si>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</si>
  <si>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</si>
  <si>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</si>
  <si>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</si>
  <si>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</si>
  <si>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</si>
  <si>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</si>
  <si>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</si>
  <si>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</si>
  <si>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</si>
  <si>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</si>
  <si>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</si>
  <si>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</si>
  <si>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</si>
  <si>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</si>
  <si>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</si>
  <si>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</si>
  <si>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</si>
  <si>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</si>
  <si>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</si>
  <si>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</si>
  <si>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</si>
  <si>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</si>
  <si>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</si>
  <si>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</si>
  <si>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</si>
  <si>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</si>
  <si>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</si>
  <si>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</si>
  <si>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</si>
  <si>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</si>
  <si>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</si>
  <si>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</si>
  <si>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</si>
  <si>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</si>
  <si>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</si>
  <si>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</si>
  <si>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</si>
  <si>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</si>
  <si>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</si>
  <si>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</si>
  <si>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</si>
  <si>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</si>
  <si>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</si>
  <si>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</si>
  <si>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</si>
  <si>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</si>
  <si>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</si>
  <si>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</si>
  <si>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</si>
  <si>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</si>
  <si>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</si>
  <si>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</si>
  <si>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</si>
  <si>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</si>
  <si>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</si>
  <si>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</si>
  <si>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</si>
  <si>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</si>
  <si>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</si>
  <si>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</si>
  <si>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</si>
  <si>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</si>
  <si>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</si>
  <si>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</si>
  <si>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</si>
  <si>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</si>
  <si>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</si>
  <si>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</si>
  <si>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</si>
  <si>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</si>
  <si>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</si>
  <si>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</si>
  <si>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</si>
  <si>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</si>
  <si>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</si>
  <si>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</si>
  <si>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</si>
  <si>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</si>
  <si>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</si>
  <si>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</si>
  <si>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</si>
  <si>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</si>
  <si>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</si>
  <si>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</si>
  <si>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</si>
  <si>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</si>
  <si>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</si>
  <si>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</si>
  <si>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</si>
  <si>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</si>
  <si>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</si>
  <si>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</si>
  <si>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</si>
  <si>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</si>
  <si>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</si>
  <si>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</si>
  <si>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</si>
  <si>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</si>
  <si>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</si>
  <si>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</si>
  <si>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</si>
  <si>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</si>
  <si>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</si>
  <si>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</si>
  <si>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</si>
  <si>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</si>
  <si>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</si>
  <si>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</si>
  <si>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</si>
  <si>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</si>
  <si>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</si>
  <si>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</si>
  <si>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</si>
  <si>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</si>
  <si>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</si>
  <si>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</si>
  <si>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</si>
  <si>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</si>
  <si>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</si>
  <si>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</si>
  <si>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</si>
  <si>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</si>
  <si>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</si>
  <si>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</si>
  <si>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</si>
  <si>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</si>
  <si>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</si>
  <si>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</si>
  <si>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</si>
  <si>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</si>
  <si>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</si>
  <si>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</si>
  <si>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</si>
  <si>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</si>
  <si>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</si>
  <si>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</si>
  <si>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</si>
  <si>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</si>
  <si>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</si>
  <si>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</si>
  <si>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</si>
  <si>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</si>
  <si>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</si>
  <si>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</si>
  <si>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</si>
  <si>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</si>
  <si>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</si>
  <si>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</si>
  <si>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</si>
  <si>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</si>
  <si>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</si>
  <si>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</si>
  <si>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</si>
  <si>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</si>
  <si>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</si>
  <si>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</si>
  <si>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</si>
  <si>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</si>
  <si>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</si>
  <si>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</si>
  <si>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</si>
  <si>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</si>
  <si>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</si>
  <si>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</si>
  <si>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</si>
  <si>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</si>
  <si>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</si>
  <si>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</si>
  <si>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</si>
  <si>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</si>
  <si>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</si>
  <si>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</si>
  <si>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</si>
  <si>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</si>
  <si>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</si>
  <si>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</si>
  <si>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</si>
  <si>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</si>
  <si>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</si>
  <si>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</si>
  <si>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</si>
  <si>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</si>
  <si>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</si>
  <si>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</si>
  <si>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</si>
  <si>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</si>
  <si>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</si>
  <si>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</si>
  <si>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</si>
  <si>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</si>
  <si>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</si>
  <si>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</si>
  <si>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</si>
  <si>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</si>
  <si>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</si>
  <si>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</si>
  <si>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</si>
  <si>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</si>
  <si>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</si>
  <si>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</si>
  <si>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</si>
  <si>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</si>
  <si>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</si>
  <si>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</si>
  <si>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</si>
  <si>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</si>
  <si>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</si>
  <si>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</si>
  <si>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</si>
  <si>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</si>
  <si>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</si>
  <si>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</si>
  <si>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</si>
  <si>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</si>
  <si>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</si>
  <si>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</si>
  <si>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</si>
  <si>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</si>
  <si>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</si>
  <si>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</si>
  <si>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</si>
  <si>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</si>
  <si>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</si>
  <si>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</si>
  <si>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</si>
  <si>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</si>
  <si>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</si>
  <si>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</si>
  <si>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</si>
  <si>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</si>
  <si>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</si>
  <si>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</si>
  <si>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</si>
  <si>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</si>
  <si>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</si>
  <si>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</si>
  <si>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</si>
  <si>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</si>
  <si>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</si>
  <si>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</si>
  <si>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</si>
  <si>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</si>
  <si>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</si>
  <si>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</si>
  <si>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</si>
  <si>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</si>
  <si>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</si>
  <si>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</si>
  <si>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</si>
  <si>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</si>
  <si>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</si>
  <si>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</si>
  <si>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</si>
  <si>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</si>
  <si>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</si>
  <si>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</si>
  <si>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</si>
  <si>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</si>
  <si>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</si>
  <si>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</si>
  <si>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</si>
  <si>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</si>
  <si>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</si>
  <si>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</si>
  <si>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</si>
  <si>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</si>
  <si>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</si>
  <si>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</si>
  <si>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</si>
  <si>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</si>
  <si>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</si>
  <si>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</si>
  <si>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</si>
  <si>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</si>
  <si>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</si>
  <si>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</si>
  <si>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</si>
  <si>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</si>
  <si>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</si>
  <si>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</si>
  <si>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</si>
  <si>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</si>
  <si>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</si>
  <si>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</si>
  <si>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</si>
  <si>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</si>
  <si>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</si>
  <si>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</si>
  <si>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</si>
  <si>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</si>
  <si>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</si>
  <si>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</si>
  <si>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</si>
  <si>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</si>
  <si>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</si>
  <si>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</si>
  <si>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</si>
  <si>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</si>
  <si>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</si>
  <si>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</si>
  <si>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</si>
  <si>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</si>
  <si>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</si>
  <si>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</si>
  <si>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</si>
  <si>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</si>
  <si>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</si>
  <si>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</si>
  <si>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</si>
  <si>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</si>
  <si>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</si>
  <si>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</si>
  <si>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</si>
  <si>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</si>
  <si>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</si>
  <si>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</si>
  <si>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</si>
  <si>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</si>
  <si>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</si>
  <si>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</si>
  <si>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</si>
  <si>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</si>
  <si>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</si>
  <si>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</si>
  <si>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</si>
  <si>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</si>
  <si>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</si>
  <si>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</si>
  <si>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</si>
  <si>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</si>
  <si>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</si>
  <si>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</si>
  <si>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</si>
  <si>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</si>
  <si>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</si>
  <si>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</si>
  <si>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</si>
  <si>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</si>
  <si>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</si>
  <si>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</si>
  <si>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</si>
  <si>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</si>
  <si>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</si>
  <si>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</si>
  <si>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</si>
  <si>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</si>
  <si>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</si>
  <si>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</si>
  <si>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</si>
  <si>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</si>
  <si>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</si>
  <si>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</si>
  <si>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</si>
  <si>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</si>
  <si>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</si>
  <si>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</si>
  <si>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</si>
  <si>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</si>
  <si>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</si>
  <si>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</si>
  <si>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</si>
  <si>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</si>
  <si>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</si>
  <si>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</si>
  <si>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</si>
  <si>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</si>
  <si>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</si>
  <si>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</si>
  <si>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</si>
  <si>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</si>
  <si>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</si>
  <si>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</si>
  <si>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</si>
  <si>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</si>
  <si>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</si>
  <si>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</si>
  <si>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</si>
  <si>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</si>
  <si>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</si>
  <si>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</si>
  <si>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</si>
  <si>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</si>
  <si>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</si>
  <si>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</si>
  <si>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</si>
  <si>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</si>
  <si>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</si>
  <si>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</si>
  <si>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</si>
  <si>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</si>
  <si>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</si>
  <si>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</si>
  <si>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</si>
  <si>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</si>
  <si>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</si>
  <si>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</si>
  <si>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</si>
  <si>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</si>
  <si>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</si>
  <si>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</si>
  <si>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</si>
  <si>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</si>
  <si>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</si>
  <si>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</si>
  <si>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</si>
  <si>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</si>
  <si>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</si>
  <si>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</si>
  <si>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</si>
  <si>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</si>
  <si>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</si>
  <si>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</si>
  <si>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</si>
  <si>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</si>
  <si>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</si>
  <si>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</si>
  <si>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</si>
  <si>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</si>
  <si>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</si>
  <si>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</si>
  <si>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</si>
  <si>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</si>
  <si>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</si>
  <si>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</si>
  <si>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</si>
  <si>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</si>
  <si>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</si>
  <si>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</si>
  <si>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</si>
  <si>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</si>
  <si>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</si>
  <si>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</si>
  <si>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</si>
  <si>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</si>
  <si>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</si>
  <si>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</si>
  <si>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</si>
  <si>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</si>
  <si>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</si>
  <si>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</si>
  <si>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</si>
  <si>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</si>
  <si>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</si>
  <si>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</si>
  <si>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</si>
  <si>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</si>
  <si>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</si>
  <si>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</si>
  <si>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</si>
  <si>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</si>
  <si>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</si>
  <si>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</si>
  <si>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</si>
  <si>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</si>
  <si>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</si>
  <si>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</si>
  <si>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</si>
  <si>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</si>
  <si>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</si>
  <si>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</si>
  <si>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</si>
  <si>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</si>
  <si>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</si>
  <si>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</si>
  <si>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</si>
  <si>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</si>
  <si>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</si>
  <si>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</si>
  <si>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</si>
  <si>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</si>
  <si>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</si>
  <si>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</si>
  <si>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</si>
  <si>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</si>
  <si>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</si>
  <si>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</si>
  <si>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</si>
  <si>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</si>
  <si>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</si>
  <si>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</si>
  <si>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</si>
  <si>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</si>
  <si>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</si>
  <si>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</si>
  <si>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</si>
  <si>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</si>
  <si>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</si>
  <si>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</si>
  <si>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</si>
  <si>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</si>
  <si>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</si>
  <si>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</si>
  <si>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</si>
  <si>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</si>
  <si>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</si>
  <si>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</si>
  <si>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</si>
  <si>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</si>
  <si>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</si>
  <si>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</si>
  <si>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</si>
  <si>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</si>
  <si>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</si>
  <si>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</si>
  <si>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</si>
  <si>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</si>
  <si>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</si>
  <si>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</si>
  <si>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</si>
  <si>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</si>
  <si>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</si>
  <si>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</si>
  <si>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</si>
  <si>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</si>
  <si>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</si>
  <si>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</si>
  <si>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</si>
  <si>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</si>
  <si>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</si>
  <si>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</si>
  <si>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</si>
  <si>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</si>
  <si>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</si>
  <si>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</si>
  <si>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</si>
  <si>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</si>
  <si>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</si>
  <si>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</si>
  <si>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</si>
  <si>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</si>
  <si>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</si>
  <si>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</si>
  <si>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</si>
  <si>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</si>
  <si>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</si>
  <si>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</si>
  <si>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</si>
  <si>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</si>
  <si>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</si>
  <si>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</si>
  <si>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</si>
  <si>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</si>
  <si>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</si>
  <si>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</si>
  <si>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</si>
  <si>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</si>
  <si>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</si>
  <si>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</si>
  <si>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</si>
  <si>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</si>
  <si>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</si>
  <si>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</si>
  <si>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</si>
  <si>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</si>
  <si>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</si>
  <si>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</si>
  <si>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</si>
  <si>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</si>
  <si>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</si>
  <si>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</si>
  <si>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</si>
  <si>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</si>
  <si>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</si>
  <si>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</si>
  <si>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</si>
  <si>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</si>
  <si>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</si>
  <si>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</si>
  <si>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</si>
  <si>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</si>
  <si>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</si>
  <si>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</si>
  <si>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</si>
  <si>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</si>
  <si>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</si>
  <si>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</si>
  <si>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</si>
  <si>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</si>
  <si>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</si>
  <si>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</si>
  <si>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</si>
  <si>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</si>
  <si>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</si>
  <si>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</si>
  <si>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</si>
  <si>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</si>
  <si>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</si>
  <si>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</si>
  <si>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</si>
  <si>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</si>
  <si>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</si>
  <si>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</si>
  <si>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</si>
  <si>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</si>
  <si>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</si>
  <si>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</si>
  <si>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</si>
  <si>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</si>
  <si>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</si>
  <si>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</si>
  <si>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</si>
  <si>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</si>
  <si>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</si>
  <si>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</si>
  <si>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</si>
  <si>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</si>
  <si>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</si>
  <si>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</si>
  <si>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</si>
  <si>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</si>
  <si>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</si>
  <si>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</si>
  <si>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</si>
  <si>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</si>
  <si>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</si>
  <si>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</si>
  <si>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</si>
  <si>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</si>
  <si>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</si>
  <si>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</si>
  <si>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</si>
  <si>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</si>
  <si>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</si>
  <si>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</si>
  <si>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</si>
  <si>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</si>
  <si>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</si>
  <si>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</si>
  <si>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</si>
  <si>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</si>
  <si>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</si>
  <si>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</si>
  <si>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</si>
  <si>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</si>
  <si>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</si>
  <si>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</si>
  <si>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</si>
  <si>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</si>
  <si>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</si>
  <si>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</si>
  <si>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</si>
  <si>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</si>
  <si>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</si>
  <si>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</si>
  <si>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</si>
  <si>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</si>
  <si>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</si>
  <si>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</si>
  <si>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</si>
  <si>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</si>
  <si>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</si>
  <si>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</si>
  <si>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</si>
  <si>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</si>
  <si>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</si>
  <si>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</si>
  <si>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</si>
  <si>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</si>
  <si>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</si>
  <si>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</si>
  <si>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</si>
  <si>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</si>
  <si>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</si>
  <si>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</si>
  <si>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</si>
  <si>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</si>
  <si>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</si>
  <si>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</si>
  <si>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</si>
  <si>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</si>
  <si>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</si>
  <si>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</si>
  <si>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</si>
  <si>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</si>
  <si>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</si>
  <si>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</si>
  <si>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</si>
  <si>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</si>
  <si>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</si>
  <si>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</si>
  <si>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</si>
  <si>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</si>
  <si>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</si>
  <si>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</si>
  <si>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</si>
  <si>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</si>
  <si>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</si>
  <si>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</si>
  <si>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</si>
  <si>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</si>
  <si>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</si>
  <si>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</si>
  <si>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</si>
  <si>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</si>
  <si>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</si>
  <si>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</si>
  <si>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</si>
  <si>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</si>
  <si>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</si>
  <si>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</si>
  <si>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</si>
  <si>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</si>
  <si>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</si>
  <si>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</si>
  <si>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</si>
  <si>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</si>
  <si>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</si>
  <si>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</si>
  <si>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</si>
  <si>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</si>
  <si>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</si>
  <si>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</si>
  <si>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</si>
  <si>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</si>
  <si>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</si>
  <si>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</si>
  <si>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</si>
  <si>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</si>
  <si>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</si>
  <si>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</si>
  <si>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</si>
  <si>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</si>
  <si>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</si>
  <si>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</si>
  <si>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</si>
  <si>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</si>
  <si>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</si>
  <si>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</si>
  <si>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</si>
  <si>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</si>
  <si>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</si>
  <si>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</si>
  <si>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</si>
  <si>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</si>
  <si>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</si>
  <si>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</si>
  <si>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</si>
  <si>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</si>
  <si>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</si>
  <si>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</si>
  <si>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</si>
  <si>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</si>
  <si>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</si>
  <si>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</si>
  <si>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</si>
  <si>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</si>
  <si>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</si>
  <si>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</si>
  <si>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</si>
  <si>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</si>
  <si>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</si>
  <si>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</si>
  <si>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</si>
  <si>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</si>
  <si>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</si>
  <si>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</si>
  <si>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</si>
  <si>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</si>
  <si>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</si>
  <si>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</si>
  <si>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</si>
  <si>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</si>
  <si>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</si>
  <si>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</si>
  <si>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</si>
  <si>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</si>
  <si>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</si>
  <si>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</si>
  <si>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</si>
  <si>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</si>
  <si>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</si>
  <si>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</si>
  <si>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</si>
  <si>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</si>
  <si>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</si>
  <si>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</si>
  <si>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</si>
  <si>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</si>
  <si>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</si>
  <si>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</si>
  <si>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</si>
  <si>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</si>
  <si>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</si>
  <si>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</si>
  <si>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</si>
  <si>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</si>
  <si>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</si>
  <si>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</si>
  <si>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</si>
  <si>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</si>
  <si>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</si>
  <si>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</si>
  <si>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</si>
  <si>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</si>
  <si>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</si>
  <si>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</si>
  <si>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</si>
  <si>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</si>
  <si>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</si>
  <si>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</si>
  <si>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</si>
  <si>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</si>
  <si>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</si>
  <si>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</si>
  <si>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</si>
  <si>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</si>
  <si>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</si>
  <si>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</si>
  <si>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</si>
  <si>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</si>
  <si>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</si>
  <si>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</si>
  <si>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</si>
  <si>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</si>
  <si>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</si>
  <si>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</si>
  <si>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</si>
  <si>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</si>
  <si>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</si>
  <si>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</si>
  <si>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</si>
  <si>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</si>
  <si>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</si>
  <si>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</si>
  <si>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</si>
  <si>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</si>
  <si>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</si>
  <si>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</si>
  <si>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</si>
  <si>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</si>
  <si>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</si>
  <si>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</si>
  <si>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</si>
  <si>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</si>
  <si>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</si>
  <si>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</si>
  <si>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</si>
  <si>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</si>
  <si>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</si>
  <si>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</si>
  <si>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</si>
  <si>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</si>
  <si>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</si>
  <si>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</si>
  <si>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</si>
  <si>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</si>
  <si>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</si>
  <si>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</si>
  <si>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</si>
  <si>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</si>
  <si>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</si>
  <si>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</si>
  <si>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</si>
  <si>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</si>
  <si>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</si>
  <si>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</si>
  <si>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</si>
  <si>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</si>
  <si>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</si>
  <si>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</si>
  <si>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</si>
  <si>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</si>
  <si>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</si>
  <si>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</si>
  <si>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</si>
  <si>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</si>
  <si>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</si>
  <si>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</si>
  <si>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</si>
  <si>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</si>
  <si>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</si>
  <si>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</si>
  <si>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</si>
  <si>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</si>
  <si>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</si>
  <si>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</si>
  <si>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</si>
  <si>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</si>
  <si>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</si>
  <si>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</si>
  <si>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</si>
  <si>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</si>
  <si>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</si>
  <si>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</si>
  <si>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</si>
  <si>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</si>
  <si>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</si>
  <si>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</si>
  <si>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</si>
  <si>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</si>
  <si>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</si>
  <si>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</si>
  <si>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</si>
  <si>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</si>
  <si>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</si>
  <si>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</si>
  <si>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</si>
  <si>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</si>
  <si>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</si>
  <si>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</si>
  <si>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</si>
  <si>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</si>
  <si>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</si>
  <si>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</si>
  <si>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</si>
  <si>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</si>
  <si>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</si>
  <si>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</si>
  <si>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</si>
  <si>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</si>
  <si>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</si>
  <si>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</si>
  <si>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</si>
  <si>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</si>
  <si>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</si>
  <si>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</si>
  <si>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</si>
  <si>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</si>
  <si>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</si>
  <si>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</si>
  <si>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</si>
  <si>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</si>
  <si>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</si>
  <si>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</si>
  <si>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</si>
  <si>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</si>
  <si>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</si>
  <si>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</si>
  <si>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</si>
  <si>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</si>
  <si>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</si>
  <si>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</si>
  <si>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</si>
  <si>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</si>
  <si>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</si>
  <si>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</si>
  <si>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</si>
  <si>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</si>
  <si>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</si>
  <si>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</si>
  <si>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</si>
  <si>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</si>
  <si>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</si>
  <si>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</si>
  <si>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</si>
  <si>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</si>
  <si>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</si>
  <si>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</si>
  <si>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</si>
  <si>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</si>
  <si>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</si>
  <si>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</si>
  <si>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</si>
  <si>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</si>
  <si>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</si>
  <si>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</si>
  <si>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</si>
  <si>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</si>
  <si>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</si>
  <si>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</si>
  <si>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</si>
  <si>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</si>
  <si>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</si>
  <si>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</si>
  <si>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</si>
  <si>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</si>
  <si>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</si>
  <si>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</si>
  <si>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</si>
  <si>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</si>
  <si>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</si>
  <si>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</si>
  <si>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</si>
  <si>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</si>
  <si>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</si>
  <si>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</si>
  <si>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</si>
  <si>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</si>
  <si>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</si>
  <si>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</si>
  <si>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</si>
  <si>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</si>
  <si>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</si>
  <si>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</si>
  <si>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</si>
  <si>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</si>
  <si>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</si>
  <si>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</si>
  <si>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</si>
  <si>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</si>
  <si>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</si>
  <si>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</si>
  <si>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</si>
  <si>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</si>
  <si>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</si>
  <si>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</si>
  <si>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</si>
  <si>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</si>
  <si>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</si>
  <si>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</si>
  <si>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</si>
  <si>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</si>
  <si>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</si>
  <si>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</si>
  <si>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</si>
  <si>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</si>
  <si>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</si>
  <si>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</si>
  <si>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</si>
  <si>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</si>
  <si>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</si>
  <si>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</si>
  <si>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</si>
  <si>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</si>
  <si>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</si>
  <si>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</si>
  <si>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</si>
  <si>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</si>
  <si>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</si>
  <si>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</si>
  <si>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</si>
  <si>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</si>
  <si>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</si>
  <si>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</si>
  <si>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</si>
  <si>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</si>
  <si>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</si>
  <si>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</si>
  <si>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</si>
  <si>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</si>
  <si>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</si>
  <si>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</si>
  <si>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</si>
  <si>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</si>
  <si>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</si>
  <si>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</si>
  <si>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</si>
  <si>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</si>
  <si>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</si>
  <si>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</si>
  <si>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</si>
  <si>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</si>
  <si>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</si>
  <si>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</si>
  <si>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</si>
  <si>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</si>
  <si>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</si>
  <si>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</si>
  <si>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</si>
  <si>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</si>
  <si>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</si>
  <si>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</si>
  <si>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</si>
  <si>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</si>
  <si>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</si>
  <si>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</si>
  <si>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</si>
  <si>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</si>
  <si>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</si>
  <si>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</si>
  <si>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</si>
  <si>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</si>
  <si>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</si>
  <si>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</si>
  <si>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</si>
  <si>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</si>
  <si>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</si>
  <si>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</si>
  <si>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</si>
  <si>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</si>
  <si>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</si>
  <si>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</si>
  <si>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</si>
  <si>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</si>
  <si>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</si>
  <si>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</si>
  <si>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</si>
  <si>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</si>
  <si>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</si>
  <si>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</si>
  <si>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</si>
  <si>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</si>
  <si>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</si>
  <si>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</si>
  <si>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</si>
  <si>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</si>
  <si>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</si>
  <si>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</si>
  <si>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</si>
  <si>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</si>
  <si>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</si>
  <si>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</si>
  <si>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</si>
  <si>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</si>
  <si>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</si>
  <si>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</si>
  <si>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</si>
  <si>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</si>
  <si>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</si>
  <si>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</si>
  <si>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</si>
  <si>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</si>
  <si>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</si>
  <si>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</si>
  <si>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</si>
  <si>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</si>
  <si>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</si>
  <si>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</si>
  <si>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</si>
  <si>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</si>
  <si>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</si>
  <si>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</si>
  <si>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</si>
  <si>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</si>
  <si>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</si>
  <si>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</si>
  <si>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</si>
  <si>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</si>
  <si>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</si>
  <si>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</si>
  <si>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</si>
  <si>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</si>
  <si>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</si>
  <si>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</si>
  <si>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</si>
  <si>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</si>
  <si>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</si>
  <si>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</si>
  <si>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</si>
  <si>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</si>
  <si>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</si>
  <si>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</si>
  <si>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</si>
  <si>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</si>
  <si>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</si>
  <si>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</si>
  <si>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</si>
  <si>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</si>
  <si>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</si>
  <si>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</si>
  <si>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</si>
  <si>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</si>
  <si>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</si>
  <si>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</si>
  <si>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</si>
  <si>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</si>
  <si>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</si>
  <si>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</si>
  <si>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</si>
  <si>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</si>
  <si>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</si>
  <si>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</si>
  <si>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</si>
  <si>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</si>
  <si>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</si>
  <si>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</si>
  <si>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</si>
  <si>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</si>
  <si>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</si>
  <si>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</si>
  <si>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</si>
  <si>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</si>
  <si>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</si>
  <si>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</si>
  <si>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</si>
  <si>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</si>
  <si>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</si>
  <si>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</si>
  <si>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</si>
  <si>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</si>
  <si>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</si>
  <si>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</si>
  <si>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</si>
  <si>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</si>
  <si>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</si>
  <si>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</si>
  <si>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</si>
  <si>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</si>
  <si>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</si>
  <si>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</si>
  <si>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</si>
  <si>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</si>
  <si>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</si>
  <si>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</si>
  <si>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</si>
  <si>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</si>
  <si>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</si>
  <si>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</si>
  <si>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</si>
  <si>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</si>
  <si>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</si>
  <si>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</si>
  <si>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</si>
  <si>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</si>
  <si>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</si>
  <si>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</si>
  <si>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</si>
  <si>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</si>
  <si>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</si>
  <si>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</si>
  <si>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</si>
  <si>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</si>
  <si>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</si>
  <si>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</si>
  <si>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</si>
  <si>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</si>
  <si>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</si>
  <si>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</si>
  <si>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</si>
  <si>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</si>
  <si>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</si>
  <si>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</si>
  <si>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</si>
  <si>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</si>
  <si>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</si>
  <si>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</si>
  <si>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</si>
  <si>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</si>
  <si>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</si>
  <si>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</si>
  <si>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</si>
  <si>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</si>
  <si>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</si>
  <si>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</si>
  <si>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</si>
  <si>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</si>
  <si>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</si>
  <si>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</si>
  <si>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</si>
  <si>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</si>
  <si>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</si>
  <si>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</si>
  <si>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</si>
  <si>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</si>
  <si>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</si>
  <si>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</si>
  <si>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</si>
  <si>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</si>
  <si>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</si>
  <si>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</si>
  <si>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</si>
  <si>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</si>
  <si>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</si>
  <si>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</si>
  <si>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</si>
  <si>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</si>
  <si>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</si>
  <si>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</si>
  <si>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</si>
  <si>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</si>
  <si>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</si>
  <si>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</si>
  <si>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</si>
  <si>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</si>
  <si>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</si>
  <si>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</si>
  <si>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</si>
  <si>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</si>
  <si>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</si>
  <si>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</si>
  <si>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</si>
  <si>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</si>
  <si>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</si>
  <si>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</si>
  <si>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</si>
  <si>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</si>
  <si>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</si>
  <si>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</si>
  <si>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</si>
  <si>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</si>
  <si>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</si>
  <si>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</si>
  <si>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</si>
  <si>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</si>
  <si>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</si>
  <si>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</si>
  <si>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</si>
  <si>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</si>
  <si>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</si>
  <si>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</si>
  <si>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</si>
  <si>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</si>
  <si>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</si>
  <si>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</si>
  <si>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</si>
  <si>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</si>
  <si>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</si>
  <si>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</si>
  <si>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</si>
  <si>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</si>
  <si>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</si>
  <si>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</si>
  <si>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</si>
  <si>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</si>
  <si>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</si>
  <si>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</si>
  <si>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</si>
  <si>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</si>
  <si>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</si>
  <si>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</si>
  <si>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</si>
  <si>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</si>
  <si>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</si>
  <si>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</si>
  <si>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</si>
  <si>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</si>
  <si>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</si>
  <si>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</si>
  <si>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</si>
  <si>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</si>
  <si>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</si>
  <si>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</si>
  <si>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</si>
  <si>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</si>
  <si>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</si>
  <si>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</si>
  <si>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</si>
  <si>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</si>
  <si>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</si>
  <si>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</si>
  <si>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</si>
  <si>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</si>
  <si>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</si>
  <si>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</si>
  <si>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</si>
  <si>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</si>
  <si>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</si>
  <si>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</si>
  <si>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</si>
  <si>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</si>
  <si>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</si>
  <si>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</si>
  <si>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</si>
  <si>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</si>
  <si>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</si>
  <si>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</si>
  <si>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</si>
  <si>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</si>
  <si>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</si>
  <si>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</si>
  <si>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</si>
  <si>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</si>
  <si>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</si>
  <si>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</si>
  <si>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</si>
  <si>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</si>
  <si>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</si>
  <si>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</si>
  <si>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</si>
  <si>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</si>
  <si>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</si>
  <si>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</si>
  <si>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</si>
  <si>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</si>
  <si>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</si>
  <si>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</si>
  <si>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</si>
  <si>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</si>
  <si>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</si>
  <si>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</si>
  <si>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</si>
  <si>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</si>
  <si>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</si>
  <si>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</si>
  <si>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</si>
  <si>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</si>
  <si>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</si>
  <si>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</si>
  <si>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</si>
  <si>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</si>
  <si>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</si>
  <si>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</si>
  <si>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</si>
  <si>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</si>
  <si>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</si>
  <si>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</si>
  <si>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</si>
  <si>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</si>
  <si>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</si>
  <si>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</si>
  <si>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</si>
  <si>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</si>
  <si>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</si>
  <si>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</si>
  <si>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</si>
  <si>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</si>
  <si>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</si>
  <si>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</si>
  <si>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</si>
  <si>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</si>
  <si>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</si>
  <si>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</si>
  <si>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</si>
  <si>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</si>
  <si>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</si>
  <si>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</si>
  <si>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</si>
  <si>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</si>
  <si>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</si>
  <si>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</si>
  <si>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</si>
  <si>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</si>
  <si>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</si>
  <si>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</si>
  <si>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</si>
  <si>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</si>
  <si>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</si>
  <si>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</si>
  <si>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</si>
  <si>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</si>
  <si>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</si>
  <si>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</si>
  <si>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</si>
  <si>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</si>
  <si>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</si>
  <si>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</si>
  <si>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</si>
  <si>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</si>
  <si>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</si>
  <si>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</si>
  <si>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</si>
  <si>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</si>
  <si>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</si>
  <si>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</si>
  <si>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</si>
  <si>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</si>
  <si>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</si>
  <si>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</si>
  <si>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</si>
  <si>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</si>
  <si>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</si>
  <si>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</si>
  <si>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</si>
  <si>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</si>
  <si>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</si>
  <si>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</si>
  <si>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</si>
  <si>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</si>
  <si>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</si>
  <si>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</si>
  <si>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</si>
  <si>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</si>
  <si>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</si>
  <si>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</si>
  <si>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</si>
  <si>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</si>
  <si>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</si>
  <si>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</si>
  <si>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</si>
  <si>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</si>
  <si>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</si>
  <si>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</si>
  <si>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</si>
  <si>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</si>
  <si>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</si>
  <si>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</si>
  <si>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</si>
  <si>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</si>
  <si>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</si>
  <si>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</si>
  <si>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</si>
  <si>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</si>
  <si>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</si>
  <si>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</si>
  <si>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</si>
  <si>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</si>
  <si>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</si>
  <si>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</si>
  <si>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</si>
  <si>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</si>
  <si>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</si>
  <si>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</si>
  <si>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</si>
  <si>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</si>
  <si>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</si>
  <si>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</si>
  <si>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</si>
  <si>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</si>
  <si>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</si>
  <si>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</si>
  <si>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</si>
  <si>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</si>
  <si>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</si>
  <si>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</si>
  <si>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</si>
  <si>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</si>
  <si>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</si>
  <si>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</si>
  <si>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</si>
  <si>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</si>
  <si>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</si>
  <si>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</si>
  <si>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</si>
  <si>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</si>
  <si>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</si>
  <si>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</si>
  <si>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</si>
  <si>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</si>
  <si>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</si>
  <si>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</si>
  <si>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</si>
  <si>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</si>
  <si>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</si>
  <si>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</si>
  <si>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</si>
  <si>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</si>
  <si>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</si>
  <si>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</si>
  <si>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</si>
  <si>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</si>
  <si>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</si>
  <si>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</si>
  <si>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</si>
  <si>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</si>
  <si>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</si>
  <si>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</si>
  <si>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</si>
  <si>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</si>
  <si>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</si>
  <si>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</si>
  <si>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</si>
  <si>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</si>
  <si>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</si>
  <si>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</si>
  <si>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</si>
  <si>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</si>
  <si>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</si>
  <si>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</si>
  <si>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</si>
  <si>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</si>
  <si>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</si>
  <si>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</si>
  <si>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</si>
  <si>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</si>
  <si>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</si>
  <si>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</si>
  <si>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</si>
  <si>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</si>
  <si>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</si>
  <si>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</si>
  <si>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</si>
  <si>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</si>
  <si>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</si>
  <si>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</si>
  <si>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</si>
  <si>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</si>
  <si>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</si>
  <si>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</si>
  <si>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</si>
  <si>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</si>
  <si>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</si>
  <si>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</si>
  <si>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</si>
  <si>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</si>
  <si>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</si>
  <si>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</si>
  <si>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</si>
  <si>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</si>
  <si>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</si>
  <si>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</si>
  <si>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</si>
  <si>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</si>
  <si>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</si>
  <si>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</si>
  <si>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</si>
  <si>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</si>
  <si>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</si>
  <si>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</si>
  <si>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</si>
  <si>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</si>
  <si>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</si>
  <si>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</si>
  <si>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</si>
  <si>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</si>
  <si>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</si>
  <si>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</si>
  <si>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</si>
  <si>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</si>
  <si>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</si>
  <si>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</si>
  <si>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</si>
  <si>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</si>
  <si>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</si>
  <si>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</si>
  <si>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</si>
  <si>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</si>
  <si>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</si>
  <si>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</si>
  <si>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</si>
  <si>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</si>
  <si>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</si>
  <si>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</si>
  <si>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</si>
  <si>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</si>
  <si>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</si>
  <si>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</si>
  <si>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</si>
  <si>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</si>
  <si>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</si>
  <si>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</si>
  <si>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</si>
  <si>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</si>
  <si>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</si>
  <si>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</si>
  <si>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</si>
  <si>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</si>
  <si>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</si>
  <si>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</si>
  <si>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</si>
  <si>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</si>
  <si>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</si>
  <si>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</si>
  <si>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</si>
  <si>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</si>
  <si>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</si>
  <si>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</si>
  <si>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</si>
  <si>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</si>
  <si>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</si>
  <si>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</si>
  <si>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</si>
  <si>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</si>
  <si>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</si>
  <si>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</si>
  <si>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</si>
  <si>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</si>
  <si>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</si>
  <si>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</si>
  <si>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</si>
  <si>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</si>
  <si>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</si>
  <si>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</si>
  <si>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</si>
  <si>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</si>
  <si>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</si>
  <si>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</si>
  <si>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</si>
  <si>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</si>
  <si>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</si>
  <si>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</si>
  <si>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</si>
  <si>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</si>
  <si>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</si>
  <si>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</si>
  <si>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</si>
  <si>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</si>
  <si>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</si>
  <si>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</si>
  <si>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</si>
  <si>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</si>
  <si>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</si>
  <si>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</si>
  <si>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</si>
  <si>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</si>
  <si>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</si>
  <si>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</si>
  <si>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</si>
  <si>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</si>
  <si>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</si>
  <si>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</si>
  <si>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</si>
  <si>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</si>
  <si>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</si>
  <si>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</si>
  <si>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</si>
  <si>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</si>
  <si>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</si>
  <si>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</si>
  <si>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</si>
  <si>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</si>
  <si>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</si>
  <si>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</si>
  <si>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</si>
  <si>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</si>
  <si>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</si>
  <si>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</si>
  <si>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</si>
  <si>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</si>
  <si>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</si>
  <si>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</si>
  <si>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</si>
  <si>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</si>
  <si>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</si>
  <si>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</si>
  <si>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</si>
  <si>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</si>
  <si>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</si>
  <si>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</si>
  <si>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</si>
  <si>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</si>
  <si>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</si>
  <si>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</si>
  <si>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</si>
  <si>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</si>
  <si>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</si>
  <si>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</si>
  <si>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</si>
  <si>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</si>
  <si>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</si>
  <si>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</si>
  <si>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</si>
  <si>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</si>
  <si>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</si>
  <si>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</si>
  <si>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</si>
  <si>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</si>
  <si>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</si>
  <si>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</si>
  <si>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</si>
  <si>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</si>
  <si>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</si>
  <si>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</si>
  <si>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</si>
  <si>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</si>
  <si>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</si>
  <si>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</si>
  <si>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</si>
  <si>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</si>
  <si>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</si>
  <si>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</si>
  <si>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</si>
  <si>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</si>
  <si>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</si>
  <si>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</si>
  <si>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</si>
  <si>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</si>
  <si>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</si>
  <si>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</si>
  <si>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</si>
  <si>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</si>
  <si>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</si>
  <si>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</si>
  <si>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</si>
  <si>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</si>
  <si>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</si>
  <si>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</si>
  <si>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</si>
  <si>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</si>
  <si>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</si>
  <si>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</si>
  <si>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</si>
  <si>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</si>
  <si>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</si>
  <si>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</si>
  <si>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</si>
  <si>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</si>
  <si>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</si>
  <si>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</si>
  <si>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</si>
  <si>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</si>
  <si>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</si>
  <si>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</si>
  <si>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</si>
  <si>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</si>
  <si>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</si>
  <si>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</si>
  <si>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</si>
  <si>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</si>
  <si>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</si>
  <si>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</si>
  <si>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</si>
  <si>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</si>
  <si>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</si>
  <si>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</si>
  <si>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</si>
  <si>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</si>
  <si>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</si>
  <si>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</si>
  <si>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</si>
  <si>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</si>
  <si>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</si>
  <si>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</si>
  <si>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</si>
  <si>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</si>
  <si>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</si>
  <si>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</si>
  <si>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</si>
  <si>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</si>
  <si>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</si>
  <si>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</si>
  <si>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</si>
  <si>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</si>
  <si>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</si>
  <si>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</si>
  <si>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</si>
  <si>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</si>
  <si>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</si>
  <si>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</si>
  <si>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</si>
  <si>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</si>
  <si>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</si>
  <si>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</si>
  <si>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</si>
  <si>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</si>
  <si>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</si>
  <si>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</si>
  <si>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</si>
  <si>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</si>
  <si>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</si>
  <si>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</si>
  <si>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</si>
  <si>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</si>
  <si>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</si>
  <si>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</si>
  <si>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</si>
  <si>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</si>
  <si>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</si>
  <si>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</si>
  <si>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</si>
  <si>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</si>
  <si>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</si>
  <si>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</si>
  <si>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</si>
  <si>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</si>
  <si>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</si>
  <si>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</si>
  <si>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</si>
  <si>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</si>
  <si>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</si>
  <si>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</si>
  <si>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</si>
  <si>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</si>
  <si>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</si>
  <si>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</si>
  <si>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</si>
  <si>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</si>
  <si>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</si>
  <si>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</si>
  <si>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</si>
  <si>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</si>
  <si>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</si>
  <si>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</si>
  <si>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</si>
  <si>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</si>
  <si>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</si>
  <si>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</si>
  <si>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</si>
  <si>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</si>
  <si>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</si>
  <si>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</si>
  <si>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</si>
  <si>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</si>
  <si>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</si>
  <si>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</si>
  <si>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</si>
  <si>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</si>
  <si>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</si>
  <si>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</si>
  <si>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</si>
  <si>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</si>
  <si>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</si>
  <si>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</si>
  <si>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</si>
  <si>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</si>
  <si>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</si>
  <si>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</si>
  <si>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</si>
  <si>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</si>
  <si>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</si>
  <si>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</si>
  <si>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</si>
  <si>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</si>
  <si>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</si>
  <si>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</si>
  <si>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</si>
  <si>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</si>
  <si>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</si>
  <si>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</si>
  <si>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</si>
  <si>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</si>
  <si>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</si>
  <si>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</si>
  <si>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</si>
  <si>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</si>
  <si>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</si>
  <si>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</si>
  <si>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</si>
  <si>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</si>
  <si>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</si>
  <si>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</si>
  <si>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</si>
  <si>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</si>
  <si>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</si>
  <si>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</si>
  <si>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</si>
  <si>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</si>
  <si>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</si>
  <si>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</si>
  <si>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</si>
  <si>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</si>
  <si>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</si>
  <si>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</si>
  <si>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</si>
  <si>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</si>
  <si>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</si>
  <si>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</si>
  <si>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</si>
  <si>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</si>
  <si>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</si>
  <si>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</si>
  <si>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</si>
  <si>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</si>
  <si>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</si>
  <si>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</si>
  <si>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</si>
  <si>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</si>
  <si>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</si>
  <si>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</si>
  <si>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</si>
  <si>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</si>
  <si>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</si>
  <si>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</si>
  <si>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</si>
  <si>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</si>
  <si>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</si>
  <si>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</si>
  <si>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</si>
  <si>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</si>
  <si>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</si>
  <si>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</si>
  <si>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</si>
  <si>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</si>
  <si>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</si>
  <si>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</si>
  <si>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</si>
  <si>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</si>
  <si>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</si>
  <si>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</si>
  <si>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</si>
  <si>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</si>
  <si>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</si>
  <si>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</si>
  <si>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</si>
  <si>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</si>
  <si>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</si>
  <si>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</si>
  <si>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</si>
  <si>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</si>
  <si>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</si>
  <si>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</si>
  <si>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</si>
  <si>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</si>
  <si>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</si>
  <si>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</si>
  <si>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</si>
  <si>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</si>
  <si>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</si>
  <si>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</si>
  <si>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</si>
  <si>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</si>
  <si>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</si>
  <si>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</si>
  <si>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</si>
  <si>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</si>
  <si>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</si>
  <si>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</si>
  <si>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</si>
  <si>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</si>
  <si>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</si>
  <si>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</si>
  <si>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</si>
  <si>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</si>
  <si>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</si>
  <si>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</si>
  <si>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</si>
  <si>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</si>
  <si>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</si>
  <si>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</si>
  <si>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</si>
  <si>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</si>
  <si>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</si>
  <si>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</si>
  <si>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</si>
  <si>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</si>
  <si>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</si>
  <si>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</si>
  <si>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</si>
  <si>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</si>
  <si>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</si>
  <si>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</si>
  <si>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</si>
  <si>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</si>
  <si>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</si>
  <si>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</si>
  <si>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</si>
  <si>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</si>
  <si>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</si>
  <si>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</si>
  <si>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</si>
  <si>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</si>
  <si>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</si>
  <si>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</si>
  <si>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</si>
  <si>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</si>
  <si>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</si>
  <si>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</si>
  <si>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</si>
  <si>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</si>
  <si>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</si>
  <si>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</si>
  <si>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</si>
  <si>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</si>
  <si>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</si>
  <si>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</si>
  <si>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</si>
  <si>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</si>
  <si>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</si>
  <si>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</si>
  <si>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</si>
  <si>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</si>
  <si>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</si>
  <si>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</si>
  <si>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</si>
  <si>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</si>
  <si>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</si>
  <si>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</si>
  <si>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</si>
  <si>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</si>
  <si>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</si>
  <si>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</si>
  <si>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</si>
  <si>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</si>
  <si>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</si>
  <si>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</si>
  <si>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</si>
  <si>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</si>
  <si>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</si>
  <si>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</si>
  <si>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</si>
  <si>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</si>
  <si>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</si>
  <si>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</si>
  <si>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</si>
  <si>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</si>
  <si>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</si>
  <si>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</si>
  <si>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</si>
  <si>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</si>
  <si>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</si>
  <si>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</si>
  <si>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</si>
  <si>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</si>
  <si>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</si>
  <si>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</si>
  <si>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</si>
  <si>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</si>
  <si>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</si>
  <si>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</si>
  <si>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</si>
  <si>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</si>
  <si>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</si>
  <si>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</si>
  <si>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</si>
  <si>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</si>
  <si>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</si>
  <si>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</si>
  <si>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</si>
  <si>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</si>
  <si>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</si>
  <si>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</si>
  <si>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</si>
  <si>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</si>
  <si>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</si>
  <si>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</si>
  <si>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</si>
  <si>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</si>
  <si>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</si>
  <si>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</si>
  <si>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</si>
  <si>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</si>
  <si>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</si>
  <si>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</si>
  <si>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</si>
  <si>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</si>
  <si>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</si>
  <si>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</si>
  <si>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</si>
  <si>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</si>
  <si>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</si>
  <si>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</si>
  <si>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</si>
  <si>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</si>
  <si>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</si>
  <si>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</si>
  <si>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</si>
  <si>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</si>
  <si>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</si>
  <si>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</si>
  <si>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</si>
  <si>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</si>
  <si>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</si>
  <si>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</si>
  <si>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</si>
  <si>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</si>
  <si>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</si>
  <si>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</si>
  <si>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</si>
  <si>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</si>
  <si>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</si>
  <si>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</si>
  <si>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</si>
  <si>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</si>
  <si>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</si>
  <si>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</si>
  <si>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</si>
  <si>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</si>
  <si>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</si>
  <si>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</si>
  <si>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</si>
  <si>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</si>
  <si>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</si>
  <si>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</si>
  <si>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</si>
  <si>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</si>
  <si>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</si>
  <si>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</si>
  <si>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</si>
  <si>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</si>
  <si>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</si>
  <si>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</si>
  <si>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</si>
  <si>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</si>
  <si>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</si>
  <si>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</si>
  <si>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</si>
  <si>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</si>
  <si>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</si>
  <si>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</si>
  <si>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</si>
  <si>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</si>
  <si>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</si>
  <si>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</si>
  <si>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</si>
  <si>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</si>
  <si>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</si>
  <si>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</si>
  <si>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</si>
  <si>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</si>
  <si>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</si>
  <si>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</si>
  <si>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</si>
  <si>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</si>
  <si>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</si>
  <si>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</si>
  <si>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</si>
  <si>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</si>
  <si>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</si>
  <si>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</si>
  <si>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</si>
  <si>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</si>
  <si>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</si>
  <si>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</si>
  <si>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</si>
  <si>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</si>
  <si>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</si>
  <si>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</si>
  <si>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</si>
  <si>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</si>
  <si>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</si>
  <si>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</si>
  <si>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</si>
  <si>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</si>
  <si>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</si>
  <si>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</si>
  <si>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</si>
  <si>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</si>
  <si>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</si>
  <si>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</si>
  <si>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</si>
  <si>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</si>
  <si>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</si>
  <si>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</si>
  <si>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</si>
  <si>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</si>
  <si>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</si>
  <si>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</si>
  <si>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</si>
  <si>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</si>
  <si>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</si>
  <si>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</si>
  <si>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</si>
  <si>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</si>
  <si>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</si>
  <si>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</si>
  <si>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</si>
  <si>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</si>
  <si>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</si>
  <si>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</si>
  <si>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</si>
  <si>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</si>
  <si>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</si>
  <si>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</si>
  <si>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</si>
  <si>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</si>
  <si>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</si>
  <si>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</si>
  <si>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</si>
  <si>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</si>
  <si>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</si>
  <si>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</si>
  <si>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</si>
  <si>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</si>
  <si>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</si>
  <si>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</si>
  <si>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</si>
  <si>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</si>
  <si>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</si>
  <si>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</si>
  <si>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</si>
  <si>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</si>
  <si>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</si>
  <si>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</si>
  <si>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</si>
  <si>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</si>
  <si>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</si>
  <si>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</si>
  <si>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</si>
  <si>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</si>
  <si>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</si>
  <si>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</si>
  <si>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</si>
  <si>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</si>
  <si>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</si>
  <si>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</si>
  <si>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</si>
  <si>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</si>
  <si>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</si>
  <si>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</si>
  <si>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</si>
  <si>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</si>
  <si>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</si>
  <si>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</si>
  <si>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</si>
  <si>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</si>
  <si>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</si>
  <si>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</si>
  <si>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</si>
  <si>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</si>
  <si>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</si>
  <si>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</si>
  <si>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</si>
  <si>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</si>
  <si>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</si>
  <si>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</si>
  <si>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</si>
  <si>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</si>
  <si>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</si>
  <si>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</si>
  <si>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</si>
  <si>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</si>
  <si>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</si>
  <si>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</si>
  <si>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</si>
  <si>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</si>
  <si>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</si>
  <si>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</si>
  <si>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</si>
  <si>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</si>
  <si>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</si>
  <si>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</si>
  <si>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</si>
  <si>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</si>
  <si>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</si>
  <si>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</si>
  <si>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</si>
  <si>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</si>
  <si>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</si>
  <si>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</si>
  <si>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</si>
  <si>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</si>
  <si>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</si>
  <si>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</si>
  <si>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</si>
  <si>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</si>
  <si>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</si>
  <si>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</si>
  <si>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</si>
  <si>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</si>
  <si>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</si>
  <si>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</si>
  <si>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</si>
  <si>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</si>
  <si>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</si>
  <si>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</si>
  <si>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</si>
  <si>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</si>
  <si>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</si>
  <si>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</si>
  <si>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</si>
  <si>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</si>
  <si>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</si>
  <si>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</si>
  <si>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</si>
  <si>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</si>
  <si>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</si>
  <si>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</si>
  <si>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</si>
  <si>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</si>
  <si>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</si>
  <si>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</si>
  <si>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</si>
  <si>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</si>
  <si>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</si>
  <si>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</si>
  <si>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</si>
  <si>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</si>
  <si>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</si>
  <si>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</si>
  <si>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</si>
  <si>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</si>
  <si>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</si>
  <si>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</si>
  <si>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</si>
  <si>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</si>
  <si>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</si>
  <si>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</si>
  <si>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</si>
  <si>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</si>
  <si>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</si>
  <si>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</si>
  <si>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</si>
  <si>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</si>
  <si>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</si>
  <si>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</si>
  <si>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</si>
  <si>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</si>
  <si>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</si>
  <si>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</si>
  <si>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</si>
  <si>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</si>
  <si>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</si>
  <si>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</si>
  <si>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</si>
  <si>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</si>
  <si>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</si>
  <si>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</si>
  <si>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</si>
  <si>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</si>
  <si>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</si>
  <si>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</si>
  <si>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</si>
  <si>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</si>
  <si>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</si>
  <si>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</si>
  <si>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</si>
  <si>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</si>
  <si>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</si>
  <si>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</si>
  <si>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</si>
  <si>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</si>
  <si>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</si>
  <si>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</si>
  <si>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</si>
  <si>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</si>
  <si>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</si>
  <si>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</si>
  <si>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</si>
  <si>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</si>
  <si>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</si>
  <si>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</si>
  <si>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</si>
  <si>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</si>
  <si>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</si>
  <si>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</si>
  <si>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</si>
  <si>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</si>
  <si>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</si>
  <si>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</si>
  <si>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</si>
  <si>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</si>
  <si>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</si>
  <si>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</si>
  <si>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</si>
  <si>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</si>
  <si>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</si>
  <si>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</si>
  <si>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</si>
  <si>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</si>
  <si>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</si>
  <si>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</si>
  <si>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</si>
  <si>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</si>
  <si>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</si>
  <si>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</si>
  <si>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</si>
  <si>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</si>
  <si>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</si>
  <si>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</si>
  <si>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</si>
  <si>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</si>
  <si>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</si>
  <si>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</si>
  <si>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</si>
  <si>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</si>
  <si>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</si>
  <si>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</si>
  <si>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</si>
  <si>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</si>
  <si>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</si>
  <si>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</si>
  <si>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</si>
  <si>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</si>
  <si>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</si>
  <si>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</si>
  <si>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</si>
  <si>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</si>
  <si>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</si>
  <si>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</si>
  <si>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</si>
  <si>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</si>
  <si>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</si>
  <si>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</si>
  <si>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</si>
  <si>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</si>
  <si>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</si>
  <si>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</si>
  <si>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</si>
  <si>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</si>
  <si>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</si>
  <si>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</si>
  <si>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</si>
  <si>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</si>
  <si>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</si>
  <si>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</si>
  <si>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</si>
  <si>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</si>
  <si>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</si>
  <si>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</si>
  <si>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</si>
  <si>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</si>
  <si>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</si>
  <si>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</si>
  <si>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</si>
  <si>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</si>
  <si>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</si>
  <si>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</si>
  <si>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</si>
  <si>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</si>
  <si>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</si>
  <si>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</si>
  <si>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</si>
  <si>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</si>
  <si>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</si>
  <si>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</si>
  <si>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</si>
  <si>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</si>
  <si>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</si>
  <si>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</si>
  <si>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</si>
  <si>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</si>
  <si>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</si>
  <si>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</si>
  <si>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</si>
  <si>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</si>
  <si>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</si>
  <si>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</si>
  <si>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</si>
  <si>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</si>
  <si>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</si>
  <si>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</si>
  <si>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</si>
  <si>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</si>
  <si>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</si>
  <si>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</si>
  <si>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</si>
  <si>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</si>
  <si>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</si>
  <si>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</si>
  <si>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</si>
  <si>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</si>
  <si>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</si>
  <si>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</si>
  <si>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</si>
  <si>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</si>
  <si>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</si>
  <si>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</si>
  <si>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</si>
  <si>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</si>
  <si>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</si>
  <si>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</si>
  <si>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</si>
  <si>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</si>
  <si>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</si>
  <si>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</si>
  <si>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</si>
  <si>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</si>
  <si>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</si>
  <si>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</si>
  <si>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</si>
  <si>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</si>
  <si>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</si>
  <si>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</si>
  <si>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</si>
  <si>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</si>
  <si>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</si>
  <si>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</si>
  <si>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</si>
  <si>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</si>
  <si>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</si>
  <si>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</si>
  <si>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</si>
  <si>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</si>
  <si>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</si>
  <si>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</si>
  <si>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</si>
  <si>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</si>
  <si>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</si>
  <si>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</si>
  <si>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</si>
  <si>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</si>
  <si>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</si>
  <si>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</si>
  <si>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</si>
  <si>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</si>
  <si>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</si>
  <si>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</si>
  <si>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</si>
  <si>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</si>
  <si>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</si>
  <si>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</si>
  <si>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</si>
  <si>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</si>
  <si>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</si>
  <si>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</si>
  <si>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</si>
  <si>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</si>
  <si>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</si>
  <si>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</si>
  <si>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</si>
  <si>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</si>
  <si>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</si>
  <si>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</si>
  <si>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</si>
  <si>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</si>
  <si>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</si>
  <si>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</si>
  <si>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</si>
  <si>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</si>
  <si>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</si>
  <si>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</si>
  <si>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</si>
  <si>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</si>
  <si>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</si>
  <si>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</si>
  <si>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</si>
  <si>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</si>
  <si>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</si>
  <si>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</si>
  <si>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</si>
  <si>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</si>
  <si>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</si>
  <si>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</si>
  <si>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</si>
  <si>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</si>
  <si>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</si>
  <si>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</si>
  <si>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</si>
  <si>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</si>
  <si>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</si>
  <si>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</si>
  <si>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</si>
  <si>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</si>
  <si>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</si>
  <si>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</si>
  <si>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</si>
  <si>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</si>
  <si>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</si>
  <si>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</si>
  <si>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</si>
  <si>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</si>
  <si>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</si>
  <si>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</si>
  <si>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</si>
  <si>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</si>
  <si>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</si>
  <si>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</si>
  <si>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</si>
  <si>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</si>
  <si>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</si>
  <si>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</si>
  <si>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</si>
  <si>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</si>
  <si>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</si>
  <si>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</si>
  <si>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</si>
  <si>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</si>
  <si>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</si>
  <si>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</si>
  <si>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</si>
  <si>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</si>
  <si>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</si>
  <si>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</si>
  <si>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</si>
  <si>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</si>
  <si>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</si>
  <si>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</si>
  <si>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</si>
  <si>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</si>
  <si>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</si>
  <si>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</si>
  <si>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</si>
  <si>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</si>
  <si>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</si>
  <si>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</si>
  <si>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</si>
  <si>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</si>
  <si>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</si>
  <si>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</si>
  <si>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</si>
  <si>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</si>
  <si>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</si>
  <si>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</si>
  <si>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</si>
  <si>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</si>
  <si>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</si>
  <si>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</si>
  <si>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</si>
  <si>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</si>
  <si>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</si>
  <si>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</si>
  <si>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</si>
  <si>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</si>
  <si>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</si>
  <si>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</si>
  <si>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</si>
  <si>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</si>
  <si>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</si>
  <si>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</si>
  <si>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</si>
  <si>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</si>
  <si>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</si>
  <si>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</si>
  <si>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</si>
  <si>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</si>
  <si>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</si>
  <si>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</si>
  <si>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</si>
  <si>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</si>
  <si>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</si>
  <si>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</si>
  <si>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</si>
  <si>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</si>
  <si>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</si>
  <si>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</si>
  <si>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</si>
  <si>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</si>
  <si>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</si>
  <si>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</si>
  <si>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</si>
  <si>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</si>
  <si>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</si>
  <si>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</si>
  <si>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</si>
  <si>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</si>
  <si>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</si>
  <si>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</si>
  <si>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</si>
  <si>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</si>
  <si>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</si>
  <si>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</si>
  <si>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</si>
  <si>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</si>
  <si>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</si>
  <si>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</si>
  <si>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</si>
  <si>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</si>
  <si>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</si>
  <si>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</si>
  <si>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</si>
  <si>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</si>
  <si>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</si>
  <si>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</si>
  <si>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</si>
  <si>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</si>
  <si>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</si>
  <si>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</si>
  <si>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</si>
  <si>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</si>
  <si>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</si>
  <si>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</si>
  <si>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</si>
  <si>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</si>
  <si>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</si>
  <si>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</si>
  <si>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</si>
  <si>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</si>
  <si>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</si>
  <si>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</si>
  <si>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</si>
  <si>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</si>
  <si>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</si>
  <si>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</si>
  <si>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</si>
  <si>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</si>
  <si>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</si>
  <si>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</si>
  <si>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</si>
  <si>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</si>
  <si>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</si>
  <si>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</si>
  <si>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</si>
  <si>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</si>
  <si>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</si>
  <si>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</si>
  <si>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</si>
  <si>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</si>
  <si>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</si>
  <si>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</si>
  <si>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</si>
  <si>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</si>
  <si>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</si>
  <si>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</si>
  <si>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</si>
  <si>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</si>
  <si>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</si>
  <si>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</si>
  <si>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</si>
  <si>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</si>
  <si>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</si>
  <si>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</si>
  <si>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</si>
  <si>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</si>
  <si>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</si>
  <si>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</si>
  <si>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</si>
  <si>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</si>
  <si>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</si>
  <si>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</si>
  <si>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</si>
  <si>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</si>
  <si>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</si>
  <si>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</si>
  <si>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</si>
  <si>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</si>
  <si>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</si>
  <si>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</si>
  <si>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</si>
  <si>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</si>
  <si>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</si>
  <si>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</si>
  <si>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</si>
  <si>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</si>
  <si>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</si>
  <si>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</si>
  <si>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</si>
  <si>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</si>
  <si>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</si>
  <si>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</si>
  <si>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</si>
  <si>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</si>
  <si>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</si>
  <si>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</si>
  <si>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</si>
  <si>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</si>
  <si>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</si>
  <si>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</si>
  <si>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</si>
  <si>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</si>
  <si>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</si>
  <si>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</si>
  <si>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</si>
  <si>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</si>
  <si>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</si>
  <si>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</si>
  <si>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</si>
  <si>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</si>
  <si>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</si>
  <si>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</si>
  <si>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</si>
  <si>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</si>
  <si>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</si>
  <si>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</si>
  <si>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</si>
  <si>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</si>
  <si>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</si>
  <si>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</si>
  <si>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</si>
  <si>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</si>
  <si>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</si>
  <si>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</si>
  <si>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</si>
  <si>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</si>
  <si>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</si>
  <si>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</si>
  <si>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</si>
  <si>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</si>
  <si>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</si>
  <si>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</si>
  <si>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</si>
  <si>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</si>
  <si>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</si>
  <si>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</si>
  <si>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</si>
  <si>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</si>
  <si>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</si>
  <si>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</si>
  <si>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</si>
  <si>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</si>
  <si>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</si>
  <si>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</si>
  <si>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</si>
  <si>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</si>
  <si>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</si>
  <si>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</si>
  <si>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</si>
  <si>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</si>
  <si>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</si>
  <si>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</si>
  <si>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</si>
  <si>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</si>
  <si>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</si>
  <si>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</si>
  <si>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</si>
  <si>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</si>
  <si>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</si>
  <si>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</si>
  <si>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</si>
  <si>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</si>
  <si>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</si>
  <si>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</si>
  <si>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</si>
  <si>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</si>
  <si>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</si>
  <si>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</si>
  <si>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</si>
  <si>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</si>
  <si>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</si>
  <si>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</si>
  <si>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</si>
  <si>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</si>
  <si>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</si>
  <si>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</si>
  <si>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</si>
  <si>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</si>
  <si>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</si>
  <si>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</si>
  <si>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</si>
  <si>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</si>
  <si>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</si>
  <si>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</si>
  <si>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</si>
  <si>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</si>
  <si>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</si>
  <si>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</si>
  <si>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</si>
  <si>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</si>
  <si>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</si>
  <si>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</si>
  <si>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</si>
  <si>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</si>
  <si>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</si>
  <si>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</si>
  <si>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</si>
  <si>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</si>
  <si>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</si>
  <si>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</si>
  <si>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</si>
  <si>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</si>
  <si>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</si>
  <si>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</si>
  <si>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</si>
  <si>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</si>
  <si>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</si>
  <si>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</si>
  <si>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</si>
  <si>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</si>
  <si>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</si>
  <si>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</si>
  <si>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</si>
  <si>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</si>
  <si>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</si>
  <si>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</si>
  <si>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</si>
  <si>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</si>
  <si>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</si>
  <si>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</si>
  <si>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</si>
  <si>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</si>
  <si>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</si>
  <si>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</si>
  <si>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</si>
  <si>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</si>
  <si>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</si>
  <si>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</si>
  <si>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</si>
  <si>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</si>
  <si>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</si>
  <si>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</si>
  <si>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</si>
  <si>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</si>
  <si>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</si>
  <si>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</si>
  <si>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</si>
  <si>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</si>
  <si>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</si>
  <si>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</si>
  <si>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</si>
  <si>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</si>
  <si>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</si>
  <si>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</si>
  <si>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</si>
  <si>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</si>
  <si>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</si>
  <si>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</si>
  <si>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</si>
  <si>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</si>
  <si>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</si>
  <si>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</si>
  <si>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</si>
  <si>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</si>
  <si>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</si>
  <si>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</si>
  <si>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</si>
  <si>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</si>
  <si>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</si>
  <si>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</si>
  <si>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</si>
  <si>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</si>
  <si>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</si>
  <si>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</si>
  <si>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</si>
  <si>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</si>
  <si>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</si>
  <si>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</si>
  <si>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</si>
  <si>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</si>
  <si>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</si>
  <si>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</si>
  <si>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</si>
  <si>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</si>
  <si>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</si>
  <si>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</si>
  <si>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</si>
  <si>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</si>
  <si>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</si>
  <si>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</si>
  <si>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</si>
  <si>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</si>
  <si>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</si>
  <si>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</si>
  <si>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</si>
  <si>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</si>
  <si>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</si>
  <si>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</si>
  <si>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</si>
  <si>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</si>
  <si>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</si>
  <si>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</si>
  <si>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</si>
  <si>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</si>
  <si>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</si>
  <si>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</si>
  <si>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</si>
  <si>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</si>
  <si>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</si>
  <si>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</si>
  <si>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</si>
  <si>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</si>
  <si>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</si>
  <si>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</si>
  <si>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</si>
  <si>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</si>
  <si>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</si>
  <si>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</si>
  <si>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</si>
  <si>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</si>
  <si>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</si>
  <si>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</si>
  <si>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</si>
  <si>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</si>
  <si>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</si>
  <si>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</si>
  <si>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</si>
  <si>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</si>
  <si>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</si>
  <si>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</si>
  <si>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</si>
  <si>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</si>
  <si>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</si>
  <si>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</si>
  <si>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</si>
  <si>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</si>
  <si>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</si>
  <si>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</si>
  <si>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</si>
  <si>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</si>
  <si>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</si>
  <si>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</si>
  <si>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</si>
  <si>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</si>
  <si>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</si>
  <si>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</si>
  <si>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</si>
  <si>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</si>
  <si>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</si>
  <si>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</si>
  <si>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</si>
  <si>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</si>
  <si>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</si>
  <si>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</si>
  <si>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</si>
  <si>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</si>
  <si>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</si>
  <si>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</si>
  <si>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</si>
  <si>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</si>
  <si>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</si>
  <si>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</si>
  <si>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</si>
  <si>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</si>
  <si>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</si>
  <si>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</si>
  <si>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</si>
  <si>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</si>
  <si>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</si>
  <si>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</si>
  <si>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</si>
  <si>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</si>
  <si>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</si>
  <si>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</si>
  <si>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</si>
  <si>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</si>
  <si>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</si>
  <si>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</si>
  <si>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</si>
  <si>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</si>
  <si>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</si>
  <si>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</si>
  <si>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</si>
  <si>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</si>
  <si>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</si>
  <si>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</si>
  <si>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</si>
  <si>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</si>
  <si>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</si>
  <si>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</si>
  <si>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</si>
  <si>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</si>
  <si>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</si>
  <si>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</si>
  <si>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</si>
  <si>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</si>
  <si>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</si>
  <si>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</si>
  <si>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</si>
  <si>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</si>
  <si>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</si>
  <si>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</si>
  <si>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</si>
  <si>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</si>
  <si>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</si>
  <si>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</si>
  <si>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</si>
  <si>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</si>
  <si>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</si>
  <si>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</si>
  <si>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</si>
  <si>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</si>
  <si>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</si>
  <si>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</si>
  <si>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</si>
  <si>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</si>
  <si>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</si>
  <si>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</si>
  <si>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</si>
  <si>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</si>
  <si>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</si>
  <si>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</si>
  <si>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</si>
  <si>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</si>
  <si>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</si>
  <si>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</si>
  <si>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</si>
  <si>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</si>
  <si>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</si>
  <si>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</si>
  <si>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</si>
  <si>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</si>
  <si>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</si>
  <si>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</si>
  <si>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</si>
  <si>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</si>
  <si>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</si>
  <si>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</si>
  <si>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</si>
  <si>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</si>
  <si>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</si>
  <si>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</si>
  <si>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</si>
  <si>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</si>
  <si>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</si>
  <si>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</si>
  <si>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</si>
  <si>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</si>
  <si>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</si>
  <si>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</si>
  <si>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</si>
  <si>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</si>
  <si>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</si>
  <si>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</si>
  <si>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</si>
  <si>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</si>
  <si>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</si>
  <si>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</si>
  <si>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</si>
  <si>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</si>
  <si>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</si>
  <si>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</si>
  <si>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</si>
  <si>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</si>
  <si>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</si>
  <si>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</si>
  <si>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</si>
  <si>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</si>
  <si>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</si>
  <si>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</si>
  <si>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</si>
  <si>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</si>
  <si>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</si>
  <si>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</si>
  <si>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</si>
  <si>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</si>
  <si>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</si>
  <si>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</si>
  <si>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</si>
  <si>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</si>
  <si>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</si>
  <si>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</si>
  <si>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</si>
  <si>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</si>
  <si>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</si>
  <si>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</si>
  <si>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</si>
  <si>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</si>
  <si>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</si>
  <si>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</si>
  <si>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</si>
  <si>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</si>
  <si>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</si>
  <si>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</si>
  <si>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</si>
  <si>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</si>
  <si>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</si>
  <si>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</si>
  <si>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</si>
  <si>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</si>
  <si>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</si>
  <si>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</si>
  <si>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</si>
  <si>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</si>
  <si>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</si>
  <si>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</si>
  <si>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</si>
  <si>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</si>
  <si>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</si>
  <si>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</si>
  <si>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</si>
  <si>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</si>
  <si>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</si>
  <si>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</si>
  <si>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</si>
  <si>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</si>
  <si>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</si>
  <si>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</si>
  <si>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</si>
  <si>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</si>
  <si>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</si>
  <si>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</si>
  <si>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</si>
  <si>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</si>
  <si>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</si>
  <si>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</si>
  <si>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</si>
  <si>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</si>
  <si>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</si>
  <si>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</si>
  <si>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</si>
  <si>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</si>
  <si>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</si>
  <si>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</si>
  <si>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</si>
  <si>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</si>
  <si>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</si>
  <si>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</si>
  <si>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</si>
  <si>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</si>
  <si>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</si>
  <si>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</si>
  <si>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</si>
  <si>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</si>
  <si>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</si>
  <si>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</si>
  <si>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</si>
  <si>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</si>
  <si>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</si>
  <si>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</si>
  <si>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</si>
  <si>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</si>
  <si>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</si>
  <si>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</si>
  <si>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</si>
  <si>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</si>
  <si>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</si>
  <si>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</si>
  <si>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</si>
  <si>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</si>
  <si>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</si>
  <si>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</si>
  <si>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</si>
  <si>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</si>
  <si>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</si>
  <si>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</si>
  <si>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</si>
  <si>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</si>
  <si>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</si>
  <si>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</si>
  <si>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</si>
  <si>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</si>
  <si>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</si>
  <si>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</si>
  <si>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</si>
  <si>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</si>
  <si>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</si>
  <si>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</si>
  <si>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</si>
  <si>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</si>
  <si>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</si>
  <si>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</si>
  <si>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</si>
  <si>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</si>
  <si>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</si>
  <si>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</si>
  <si>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</si>
  <si>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</si>
  <si>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</si>
  <si>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</si>
  <si>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</si>
  <si>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</si>
  <si>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</si>
  <si>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</si>
  <si>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</si>
  <si>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</si>
  <si>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</si>
  <si>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</si>
  <si>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</si>
  <si>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</si>
  <si>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</si>
  <si>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</si>
  <si>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</si>
  <si>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</si>
  <si>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</si>
  <si>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</si>
  <si>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</si>
  <si>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</si>
  <si>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</si>
  <si>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</si>
  <si>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</si>
  <si>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</si>
  <si>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</si>
  <si>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</si>
  <si>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</si>
  <si>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</si>
  <si>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</si>
  <si>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</si>
  <si>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</si>
  <si>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</si>
  <si>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</si>
  <si>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</si>
  <si>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</si>
  <si>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</si>
  <si>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</si>
  <si>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</si>
  <si>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</si>
  <si>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</si>
  <si>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</si>
  <si>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</si>
  <si>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</si>
  <si>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</si>
  <si>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</si>
  <si>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</si>
  <si>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</si>
  <si>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</si>
  <si>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</si>
  <si>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</si>
  <si>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</si>
  <si>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</si>
  <si>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</si>
  <si>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</si>
  <si>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</si>
  <si>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</si>
  <si>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</si>
  <si>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</si>
  <si>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</si>
  <si>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</si>
  <si>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</si>
  <si>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</si>
  <si>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</si>
  <si>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</si>
  <si>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</si>
  <si>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</si>
  <si>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</si>
  <si>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</si>
  <si>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</si>
  <si>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</si>
  <si>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</si>
  <si>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</si>
  <si>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</si>
  <si>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</si>
  <si>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</si>
  <si>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</si>
  <si>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</si>
  <si>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</si>
  <si>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</si>
  <si>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</si>
  <si>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</si>
  <si>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</si>
  <si>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</si>
  <si>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</si>
  <si>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</si>
  <si>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</si>
  <si>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</si>
  <si>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</si>
  <si>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</si>
  <si>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</si>
  <si>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</si>
  <si>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</si>
  <si>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</si>
  <si>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</si>
  <si>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</si>
  <si>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</si>
  <si>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</si>
  <si>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</si>
  <si>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</si>
  <si>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</si>
  <si>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</si>
  <si>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</si>
  <si>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</si>
  <si>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</si>
  <si>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</si>
  <si>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</si>
  <si>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</si>
  <si>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</si>
  <si>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</si>
  <si>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</si>
  <si>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</si>
  <si>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</si>
  <si>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</si>
  <si>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</si>
  <si>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</si>
  <si>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</si>
  <si>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</si>
  <si>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</si>
  <si>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</si>
  <si>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</si>
  <si>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</si>
  <si>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</si>
  <si>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</si>
  <si>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</si>
  <si>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</si>
  <si>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</si>
  <si>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</si>
  <si>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</si>
  <si>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</si>
  <si>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</si>
  <si>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</si>
  <si>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</si>
  <si>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</si>
  <si>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</si>
  <si>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</si>
  <si>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</si>
  <si>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</si>
  <si>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</si>
  <si>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</si>
  <si>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</si>
  <si>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</si>
  <si>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</si>
  <si>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</si>
  <si>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</si>
  <si>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</si>
  <si>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</si>
  <si>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</si>
  <si>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</si>
  <si>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</si>
  <si>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</si>
  <si>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</si>
  <si>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</si>
  <si>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</si>
  <si>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</si>
  <si>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</si>
  <si>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</si>
  <si>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</si>
  <si>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</si>
  <si>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</si>
  <si>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</si>
  <si>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</si>
  <si>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</si>
  <si>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</si>
  <si>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</si>
  <si>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</si>
  <si>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</si>
  <si>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</si>
  <si>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</si>
  <si>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</si>
  <si>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</si>
  <si>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</si>
  <si>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</si>
  <si>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</si>
  <si>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</si>
  <si>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</si>
  <si>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</si>
  <si>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</si>
  <si>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</si>
  <si>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</si>
  <si>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</si>
  <si>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</si>
  <si>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</si>
  <si>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</si>
  <si>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</si>
  <si>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</si>
  <si>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</si>
  <si>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</si>
  <si>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</si>
  <si>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</si>
  <si>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</si>
  <si>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</si>
  <si>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</si>
  <si>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</si>
  <si>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</si>
  <si>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</si>
  <si>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</si>
  <si>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</si>
  <si>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</si>
  <si>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</si>
  <si>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</si>
  <si>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</si>
  <si>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</si>
  <si>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</si>
  <si>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</si>
  <si>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</si>
  <si>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</si>
  <si>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</si>
  <si>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</si>
  <si>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</si>
  <si>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</si>
  <si>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</si>
  <si>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</si>
  <si>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</si>
  <si>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</si>
  <si>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</si>
  <si>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</si>
  <si>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</si>
  <si>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</si>
  <si>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</si>
  <si>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</si>
  <si>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</si>
  <si>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</si>
  <si>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</si>
  <si>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</si>
  <si>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</si>
  <si>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</si>
  <si>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</si>
  <si>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</si>
  <si>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</si>
  <si>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</si>
  <si>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</si>
  <si>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</si>
  <si>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</si>
  <si>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</si>
  <si>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</si>
  <si>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</si>
  <si>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</si>
  <si>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</si>
  <si>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</si>
  <si>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</si>
  <si>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</si>
  <si>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</si>
  <si>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</si>
  <si>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</si>
  <si>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</si>
  <si>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</si>
  <si>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</si>
  <si>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</si>
  <si>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</si>
  <si>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</si>
  <si>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</si>
  <si>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</si>
  <si>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</si>
  <si>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</si>
  <si>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</si>
  <si>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</si>
  <si>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</si>
  <si>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</si>
  <si>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</si>
  <si>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</si>
  <si>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</si>
  <si>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</si>
  <si>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</si>
  <si>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</si>
  <si>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</si>
  <si>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</si>
  <si>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</si>
  <si>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</si>
  <si>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</si>
  <si>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</si>
  <si>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</si>
  <si>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</si>
  <si>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</si>
  <si>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</si>
  <si>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</si>
  <si>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</si>
  <si>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</si>
  <si>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</si>
  <si>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</si>
  <si>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</si>
  <si>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</si>
  <si>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</si>
  <si>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</si>
  <si>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</si>
  <si>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</si>
  <si>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</si>
  <si>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</si>
  <si>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</si>
  <si>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</si>
  <si>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</si>
  <si>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</si>
  <si>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</si>
  <si>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</si>
  <si>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</si>
  <si>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</si>
  <si>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</si>
  <si>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</si>
  <si>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</si>
  <si>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</si>
  <si>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</si>
  <si>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</si>
  <si>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</si>
  <si>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</si>
  <si>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</si>
  <si>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</si>
  <si>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</si>
  <si>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</si>
  <si>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</si>
  <si>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</si>
  <si>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</si>
  <si>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</si>
  <si>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</si>
  <si>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</si>
  <si>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</si>
  <si>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</si>
  <si>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</si>
  <si>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</si>
  <si>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</si>
  <si>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</si>
  <si>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</si>
  <si>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</si>
  <si>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</si>
  <si>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</si>
  <si>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</si>
  <si>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</si>
  <si>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</si>
  <si>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</si>
  <si>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</si>
  <si>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</si>
  <si>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</si>
  <si>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</si>
  <si>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</si>
  <si>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</si>
  <si>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</si>
  <si>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</si>
  <si>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</si>
  <si>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</si>
  <si>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</si>
  <si>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</si>
  <si>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</si>
  <si>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</si>
  <si>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</si>
  <si>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</si>
  <si>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</si>
  <si>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</si>
  <si>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</si>
  <si>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</si>
  <si>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</si>
  <si>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</si>
  <si>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</si>
  <si>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</si>
  <si>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</si>
  <si>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</si>
  <si>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</si>
  <si>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</si>
  <si>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</si>
  <si>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</si>
  <si>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</si>
  <si>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</si>
  <si>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</si>
  <si>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</si>
  <si>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</si>
  <si>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</si>
  <si>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</si>
  <si>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</si>
  <si>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</si>
  <si>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</si>
  <si>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</si>
  <si>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</si>
  <si>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</si>
  <si>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</si>
  <si>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</si>
  <si>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</si>
  <si>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</si>
  <si>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</si>
  <si>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</si>
  <si>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</si>
  <si>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</si>
  <si>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</si>
  <si>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</si>
  <si>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</si>
  <si>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</si>
  <si>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</si>
  <si>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</si>
  <si>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</si>
  <si>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</si>
  <si>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</si>
  <si>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</si>
  <si>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</si>
  <si>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</si>
  <si>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</si>
  <si>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</si>
  <si>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</si>
  <si>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</si>
  <si>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</si>
  <si>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</si>
  <si>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</si>
  <si>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</si>
  <si>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</si>
  <si>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</si>
  <si>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</si>
  <si>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</si>
  <si>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</si>
  <si>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</si>
  <si>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</si>
  <si>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</si>
  <si>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</si>
  <si>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</si>
  <si>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</si>
  <si>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</si>
  <si>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</si>
  <si>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</si>
  <si>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</si>
  <si>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</si>
  <si>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</si>
  <si>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</si>
  <si>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</si>
  <si>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</si>
  <si>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</si>
  <si>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</si>
  <si>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</si>
  <si>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</si>
  <si>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</si>
  <si>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</si>
  <si>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</si>
  <si>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</si>
  <si>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</si>
  <si>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</si>
  <si>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</si>
  <si>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</si>
  <si>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</si>
  <si>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</si>
  <si>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</si>
  <si>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</si>
  <si>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</si>
  <si>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</si>
  <si>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</si>
  <si>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</si>
  <si>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</si>
  <si>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</si>
  <si>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</si>
  <si>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</si>
  <si>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</si>
  <si>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</si>
  <si>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</si>
  <si>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</si>
  <si>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</si>
  <si>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</si>
  <si>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</si>
  <si>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</si>
  <si>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</si>
  <si>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</si>
  <si>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</si>
  <si>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</si>
  <si>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</si>
  <si>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</si>
  <si>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</si>
  <si>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</si>
  <si>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</si>
  <si>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</si>
  <si>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</si>
  <si>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</si>
  <si>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</si>
  <si>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</si>
  <si>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</si>
  <si>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</si>
  <si>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</si>
  <si>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</si>
  <si>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</si>
  <si>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</si>
  <si>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</si>
  <si>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</si>
  <si>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</si>
  <si>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</si>
  <si>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</si>
  <si>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</si>
  <si>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</si>
  <si>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</si>
  <si>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</si>
  <si>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</si>
  <si>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</si>
  <si>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</si>
  <si>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</si>
  <si>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</si>
  <si>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</si>
  <si>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</si>
  <si>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</si>
  <si>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</si>
  <si>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</si>
  <si>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</si>
  <si>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</si>
  <si>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</si>
  <si>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</si>
  <si>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</si>
  <si>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</si>
  <si>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</si>
  <si>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</si>
  <si>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</si>
  <si>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</si>
  <si>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</si>
  <si>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</si>
  <si>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</si>
  <si>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</si>
  <si>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</si>
  <si>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</si>
  <si>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</si>
  <si>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</si>
  <si>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</si>
  <si>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</si>
  <si>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</si>
  <si>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</si>
  <si>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</si>
  <si>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</si>
  <si>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</si>
  <si>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</si>
  <si>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</si>
  <si>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</si>
  <si>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</si>
  <si>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</si>
  <si>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</si>
  <si>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</si>
  <si>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</si>
  <si>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</si>
  <si>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</si>
  <si>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</si>
  <si>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</si>
  <si>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</si>
  <si>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</si>
  <si>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</si>
  <si>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</si>
  <si>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</si>
  <si>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</si>
  <si>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</si>
  <si>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</si>
  <si>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</si>
  <si>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</si>
  <si>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</si>
  <si>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</si>
  <si>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</si>
  <si>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</si>
  <si>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</si>
  <si>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</si>
  <si>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</si>
  <si>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</si>
  <si>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</si>
  <si>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</si>
  <si>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</si>
  <si>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</si>
  <si>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</si>
  <si>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</si>
  <si>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</si>
  <si>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</si>
  <si>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</si>
  <si>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</si>
  <si>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</si>
  <si>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</si>
  <si>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</si>
  <si>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</si>
  <si>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</si>
  <si>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</si>
  <si>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</si>
  <si>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</si>
  <si>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</si>
  <si>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</si>
  <si>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</si>
  <si>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</si>
  <si>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</si>
  <si>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</si>
  <si>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</si>
  <si>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</si>
  <si>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</si>
  <si>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</si>
  <si>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</si>
  <si>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</si>
  <si>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</si>
  <si>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</si>
  <si>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</si>
  <si>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</si>
  <si>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</si>
  <si>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</si>
  <si>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</si>
  <si>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</si>
  <si>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</si>
  <si>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</si>
  <si>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</si>
  <si>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</si>
  <si>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</si>
  <si>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</si>
  <si>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</si>
  <si>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</si>
  <si>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</si>
  <si>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</si>
  <si>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</si>
  <si>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</si>
  <si>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</si>
  <si>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</si>
  <si>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</si>
  <si>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</si>
  <si>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</si>
  <si>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</si>
  <si>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</si>
  <si>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</si>
  <si>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</si>
  <si>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</si>
  <si>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</si>
  <si>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</si>
  <si>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</si>
  <si>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</si>
  <si>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</si>
  <si>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</si>
  <si>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</si>
  <si>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</si>
  <si>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</si>
  <si>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</si>
  <si>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</si>
  <si>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</si>
  <si>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</si>
  <si>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</si>
  <si>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</si>
  <si>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</si>
  <si>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</si>
  <si>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</si>
  <si>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</si>
  <si>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</si>
  <si>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</si>
  <si>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</si>
  <si>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</si>
  <si>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</si>
  <si>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</si>
  <si>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</si>
  <si>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</si>
  <si>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</si>
  <si>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</si>
  <si>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</si>
  <si>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</si>
  <si>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</si>
  <si>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</si>
  <si>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</si>
  <si>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</si>
  <si>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</si>
  <si>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</si>
  <si>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</si>
  <si>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</si>
  <si>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</si>
  <si>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</si>
  <si>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</si>
  <si>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</si>
  <si>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</si>
  <si>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</si>
  <si>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</si>
  <si>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</si>
  <si>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</si>
  <si>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</si>
  <si>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</si>
  <si>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</si>
  <si>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</si>
  <si>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</si>
  <si>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</si>
  <si>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</si>
  <si>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</si>
  <si>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</si>
  <si>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</si>
  <si>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</si>
  <si>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</si>
  <si>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</si>
  <si>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</si>
  <si>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</si>
  <si>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</si>
  <si>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</si>
  <si>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</si>
  <si>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</si>
  <si>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</si>
  <si>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</si>
  <si>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</si>
  <si>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</si>
  <si>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</si>
  <si>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</si>
  <si>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</si>
  <si>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</si>
  <si>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</si>
  <si>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</si>
  <si>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</si>
  <si>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</si>
  <si>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</si>
  <si>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</si>
  <si>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</si>
  <si>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</si>
  <si>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</si>
  <si>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</si>
  <si>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</si>
  <si>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</si>
  <si>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</si>
  <si>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</si>
  <si>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</si>
  <si>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</si>
  <si>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</si>
  <si>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</si>
  <si>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</si>
  <si>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</si>
  <si>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</si>
  <si>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</si>
  <si>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</si>
  <si>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</si>
  <si>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</si>
  <si>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</si>
  <si>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</si>
  <si>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</si>
  <si>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</si>
  <si>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</si>
  <si>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</si>
  <si>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</si>
  <si>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</si>
  <si>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</si>
  <si>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</si>
  <si>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</si>
  <si>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</si>
  <si>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</si>
  <si>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</si>
  <si>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</si>
  <si>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</si>
  <si>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</si>
  <si>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</si>
  <si>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</si>
  <si>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</si>
  <si>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</si>
  <si>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</si>
  <si>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</si>
  <si>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</si>
  <si>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</si>
  <si>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</si>
  <si>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</si>
  <si>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</si>
  <si>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</si>
  <si>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</si>
  <si>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</si>
  <si>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</si>
  <si>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</si>
  <si>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</si>
  <si>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</si>
  <si>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</si>
  <si>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</si>
  <si>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</si>
  <si>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</si>
  <si>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</si>
  <si>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</si>
  <si>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</si>
  <si>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</si>
  <si>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</si>
  <si>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</si>
  <si>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</si>
  <si>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</si>
  <si>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</si>
  <si>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</si>
  <si>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</si>
  <si>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</si>
  <si>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</si>
  <si>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</si>
  <si>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</si>
  <si>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</si>
  <si>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</si>
  <si>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</si>
  <si>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</si>
  <si>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</si>
  <si>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</si>
  <si>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</si>
  <si>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</si>
  <si>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</si>
  <si>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</si>
  <si>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</si>
  <si>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</si>
  <si>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</si>
  <si>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</si>
  <si>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</si>
  <si>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</si>
  <si>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</si>
  <si>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</si>
  <si>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</si>
  <si>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</si>
  <si>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</si>
  <si>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</si>
  <si>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</si>
  <si>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</si>
  <si>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</si>
  <si>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</si>
  <si>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</si>
  <si>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</si>
  <si>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</si>
  <si>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</si>
  <si>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</si>
  <si>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</si>
  <si>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</si>
  <si>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</si>
  <si>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</si>
  <si>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</si>
  <si>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</si>
  <si>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</si>
  <si>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</si>
  <si>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</si>
  <si>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</si>
  <si>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</si>
  <si>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</si>
  <si>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</si>
  <si>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</si>
  <si>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</si>
  <si>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</si>
  <si>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</si>
  <si>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</si>
  <si>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</si>
  <si>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</si>
  <si>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</si>
  <si>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</si>
  <si>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</si>
  <si>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</si>
  <si>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</si>
  <si>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</si>
  <si>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</si>
  <si>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</si>
  <si>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</si>
  <si>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</si>
  <si>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</si>
  <si>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</si>
  <si>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</si>
  <si>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</si>
  <si>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</si>
  <si>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</si>
  <si>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</si>
  <si>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</si>
  <si>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</si>
  <si>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</si>
  <si>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</si>
  <si>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</si>
  <si>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</si>
  <si>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</si>
  <si>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</si>
  <si>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</si>
  <si>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</si>
  <si>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</si>
  <si>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</si>
  <si>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</si>
  <si>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</si>
  <si>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</si>
  <si>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</si>
  <si>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</si>
  <si>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</si>
  <si>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</si>
  <si>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</si>
  <si>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</si>
  <si>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</si>
  <si>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</si>
  <si>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</si>
  <si>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</si>
  <si>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</si>
  <si>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</si>
  <si>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</si>
  <si>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</si>
  <si>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</si>
  <si>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</si>
  <si>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</si>
  <si>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</si>
  <si>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</si>
  <si>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</si>
  <si>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</si>
  <si>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</si>
  <si>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</si>
  <si>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</si>
  <si>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</si>
  <si>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</si>
  <si>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</si>
  <si>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</si>
  <si>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</si>
  <si>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</si>
  <si>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</si>
  <si>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</si>
  <si>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</si>
  <si>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</si>
  <si>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</si>
  <si>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</si>
  <si>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</si>
  <si>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</si>
  <si>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</si>
  <si>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</si>
  <si>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</si>
  <si>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</si>
  <si>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</si>
  <si>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</si>
  <si>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</si>
  <si>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</si>
  <si>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</si>
  <si>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</si>
  <si>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</si>
  <si>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</si>
  <si>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</si>
  <si>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</si>
  <si>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</si>
  <si>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</si>
  <si>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</si>
  <si>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</si>
  <si>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</si>
  <si>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</si>
  <si>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</si>
  <si>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</si>
  <si>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</si>
  <si>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</si>
  <si>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</si>
  <si>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</si>
  <si>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</si>
  <si>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</si>
  <si>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</si>
  <si>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</si>
  <si>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</si>
  <si>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</si>
  <si>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</si>
  <si>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</si>
  <si>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</si>
  <si>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</si>
  <si>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</si>
  <si>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</si>
  <si>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</si>
  <si>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</si>
  <si>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</si>
  <si>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</si>
  <si>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</si>
  <si>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</si>
  <si>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</si>
  <si>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</si>
  <si>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</si>
  <si>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</si>
  <si>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</si>
  <si>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</si>
  <si>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</si>
  <si>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</si>
  <si>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</si>
  <si>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</si>
  <si>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</si>
  <si>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</si>
  <si>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</si>
  <si>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</si>
  <si>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</si>
  <si>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</si>
  <si>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</si>
  <si>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</si>
  <si>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</si>
  <si>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</si>
  <si>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</si>
  <si>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</si>
  <si>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</si>
  <si>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</si>
  <si>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</si>
  <si>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</si>
  <si>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</si>
  <si>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</si>
  <si>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</si>
  <si>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</si>
  <si>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</si>
  <si>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</si>
  <si>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</si>
  <si>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</si>
  <si>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</si>
  <si>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</si>
  <si>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</si>
  <si>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</si>
  <si>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</si>
  <si>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</si>
  <si>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</si>
  <si>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</si>
  <si>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</si>
  <si>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</si>
  <si>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</si>
  <si>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</si>
  <si>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</si>
  <si>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</si>
  <si>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</si>
  <si>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</si>
  <si>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</si>
  <si>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</si>
  <si>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</si>
  <si>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</si>
  <si>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</si>
  <si>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</si>
  <si>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</si>
  <si>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</si>
  <si>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</si>
  <si>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</si>
  <si>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</si>
  <si>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</si>
  <si>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</si>
  <si>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</si>
  <si>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</si>
  <si>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</si>
  <si>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</si>
  <si>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</si>
  <si>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</si>
  <si>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</si>
  <si>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</si>
  <si>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</si>
  <si>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</si>
  <si>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</si>
  <si>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</si>
  <si>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</si>
  <si>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</si>
  <si>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</si>
  <si>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</si>
  <si>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</si>
  <si>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</si>
  <si>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</si>
  <si>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</si>
  <si>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</si>
  <si>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</si>
  <si>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</si>
  <si>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</si>
  <si>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</si>
  <si>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</si>
  <si>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</si>
  <si>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</si>
  <si>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</si>
  <si>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</si>
  <si>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</si>
  <si>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</si>
  <si>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</si>
  <si>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</si>
  <si>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</si>
  <si>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</si>
  <si>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</si>
  <si>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</si>
  <si>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</si>
  <si>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</si>
  <si>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</si>
  <si>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</si>
  <si>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</si>
  <si>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</si>
  <si>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</si>
  <si>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</si>
  <si>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</si>
  <si>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</si>
  <si>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</si>
  <si>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</si>
  <si>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</si>
  <si>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</si>
  <si>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</si>
  <si>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</si>
  <si>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</si>
  <si>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</si>
  <si>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</si>
  <si>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</si>
  <si>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</si>
  <si>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</si>
  <si>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</si>
  <si>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</si>
  <si>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</si>
  <si>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</si>
  <si>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</si>
  <si>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</si>
  <si>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</si>
  <si>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</si>
  <si>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</si>
  <si>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</si>
  <si>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</si>
  <si>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</si>
  <si>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</si>
  <si>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</si>
  <si>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</si>
  <si>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</si>
  <si>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</si>
  <si>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</si>
  <si>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</si>
  <si>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</si>
  <si>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</si>
  <si>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</si>
  <si>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</si>
  <si>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</si>
  <si>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</si>
  <si>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</si>
  <si>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</si>
  <si>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</si>
  <si>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</si>
  <si>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</si>
  <si>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</si>
  <si>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</si>
  <si>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</si>
  <si>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</si>
  <si>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</si>
  <si>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</si>
  <si>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</si>
  <si>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</si>
  <si>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</si>
  <si>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</si>
  <si>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</si>
  <si>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</si>
  <si>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</si>
  <si>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</si>
  <si>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</si>
  <si>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</si>
  <si>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</si>
  <si>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</si>
  <si>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</si>
  <si>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</si>
  <si>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</si>
  <si>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</si>
  <si>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</si>
  <si>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</si>
  <si>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</si>
  <si>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</si>
  <si>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</si>
  <si>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</si>
  <si>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</si>
  <si>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</si>
  <si>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</si>
  <si>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</si>
  <si>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</si>
  <si>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</si>
  <si>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</si>
  <si>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</si>
  <si>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</si>
  <si>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</si>
  <si>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</si>
  <si>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</si>
  <si>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</si>
  <si>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</si>
  <si>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</si>
  <si>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</si>
  <si>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</si>
  <si>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</si>
  <si>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</si>
  <si>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</si>
  <si>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</si>
  <si>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</si>
  <si>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</si>
  <si>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</si>
  <si>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</si>
  <si>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</si>
  <si>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</si>
  <si>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</si>
  <si>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</si>
  <si>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</si>
  <si>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</si>
  <si>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</si>
  <si>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</si>
  <si>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</si>
  <si>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</si>
  <si>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</si>
  <si>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</si>
  <si>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</si>
  <si>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</si>
  <si>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</si>
  <si>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</si>
  <si>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</si>
  <si>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</si>
  <si>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</si>
  <si>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</si>
  <si>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</si>
  <si>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</si>
  <si>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</si>
  <si>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</si>
  <si>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</si>
  <si>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</si>
  <si>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</si>
  <si>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</si>
  <si>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</si>
  <si>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</si>
  <si>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</si>
  <si>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</si>
  <si>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</si>
  <si>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</si>
  <si>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</si>
  <si>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</si>
  <si>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</si>
  <si>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</si>
  <si>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</si>
  <si>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</si>
  <si>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</si>
  <si>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</si>
  <si>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</si>
  <si>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</si>
  <si>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</si>
  <si>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</si>
  <si>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</si>
  <si>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</si>
  <si>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</si>
  <si>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</si>
  <si>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</si>
  <si>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</si>
  <si>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</si>
  <si>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</si>
  <si>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</si>
  <si>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</si>
  <si>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</si>
  <si>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</si>
  <si>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</si>
  <si>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</si>
  <si>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</si>
  <si>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</si>
  <si>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</si>
  <si>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</si>
  <si>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</si>
  <si>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</si>
  <si>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</si>
  <si>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</si>
  <si>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</si>
  <si>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</si>
  <si>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</si>
  <si>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</si>
  <si>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</si>
  <si>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</si>
  <si>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</si>
  <si>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</si>
  <si>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</si>
  <si>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</si>
  <si>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</si>
  <si>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</si>
  <si>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</si>
  <si>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</si>
  <si>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</si>
  <si>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</si>
  <si>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</si>
  <si>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</si>
  <si>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</si>
  <si>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</si>
  <si>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</si>
  <si>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</si>
  <si>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</si>
  <si>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</si>
  <si>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</si>
  <si>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</si>
  <si>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</si>
  <si>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</si>
  <si>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</si>
  <si>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</si>
  <si>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</si>
  <si>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</si>
  <si>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</si>
  <si>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</si>
  <si>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</si>
  <si>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</si>
  <si>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</si>
  <si>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</si>
  <si>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</si>
  <si>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</si>
  <si>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</si>
  <si>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</si>
  <si>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</si>
  <si>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</si>
  <si>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</si>
  <si>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</si>
  <si>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</si>
  <si>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</si>
  <si>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</si>
  <si>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</si>
  <si>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</si>
  <si>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</si>
  <si>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</si>
  <si>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</si>
  <si>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</si>
  <si>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</si>
  <si>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</si>
  <si>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</si>
  <si>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</si>
  <si>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</si>
  <si>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</si>
  <si>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</si>
  <si>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</si>
  <si>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</si>
  <si>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</si>
  <si>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</si>
  <si>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</si>
  <si>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</si>
  <si>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</si>
  <si>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</si>
  <si>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</si>
  <si>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</si>
  <si>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</si>
  <si>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</si>
  <si>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</si>
  <si>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</si>
  <si>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</si>
  <si>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</si>
  <si>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</si>
  <si>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</si>
  <si>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</si>
  <si>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</si>
  <si>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</si>
  <si>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</si>
  <si>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</si>
  <si>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</si>
  <si>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</si>
  <si>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</si>
  <si>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</si>
  <si>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</si>
  <si>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</si>
  <si>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</si>
  <si>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</si>
  <si>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</si>
  <si>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</si>
  <si>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</si>
  <si>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</si>
  <si>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</si>
  <si>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</si>
  <si>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</si>
  <si>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</si>
  <si>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</si>
  <si>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</si>
  <si>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</si>
  <si>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</si>
  <si>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</si>
  <si>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</si>
  <si>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</si>
  <si>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</si>
  <si>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</si>
  <si>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</si>
  <si>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</si>
  <si>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</si>
  <si>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</si>
  <si>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</si>
  <si>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</si>
  <si>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</si>
  <si>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</si>
  <si>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</si>
  <si>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</si>
  <si>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</si>
  <si>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</si>
  <si>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</si>
  <si>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</si>
  <si>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</si>
  <si>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</si>
  <si>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</si>
  <si>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</si>
  <si>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</si>
  <si>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</si>
  <si>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</si>
  <si>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</si>
  <si>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</si>
  <si>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</si>
  <si>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</si>
  <si>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</si>
  <si>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</si>
  <si>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</si>
  <si>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</si>
  <si>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</si>
  <si>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</si>
  <si>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</si>
  <si>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</si>
  <si>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</si>
  <si>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</si>
  <si>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</si>
  <si>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</si>
  <si>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</si>
  <si>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</si>
  <si>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</si>
  <si>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</si>
  <si>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</si>
  <si>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</si>
  <si>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</si>
  <si>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</si>
  <si>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</si>
  <si>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</si>
  <si>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</si>
  <si>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</si>
  <si>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</si>
  <si>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</si>
  <si>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</si>
  <si>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</si>
  <si>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</si>
  <si>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</si>
  <si>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</si>
  <si>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</si>
  <si>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</si>
  <si>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</si>
  <si>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</si>
  <si>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</si>
  <si>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</si>
  <si>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</si>
  <si>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</si>
  <si>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</si>
  <si>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</si>
  <si>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</si>
  <si>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</si>
  <si>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</si>
  <si>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</si>
  <si>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</si>
  <si>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</si>
  <si>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</si>
  <si>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</si>
  <si>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</si>
  <si>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</si>
  <si>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</si>
  <si>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</si>
  <si>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</si>
  <si>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</si>
  <si>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</si>
  <si>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</si>
  <si>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</si>
  <si>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</si>
  <si>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</si>
  <si>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</si>
  <si>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</si>
  <si>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</si>
  <si>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</si>
  <si>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</si>
  <si>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</si>
  <si>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</si>
  <si>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</si>
  <si>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</si>
  <si>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</si>
  <si>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</si>
  <si>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</si>
  <si>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</si>
  <si>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</si>
  <si>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</si>
  <si>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</si>
  <si>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</si>
  <si>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</si>
  <si>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</si>
  <si>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</si>
  <si>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</si>
  <si>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</si>
  <si>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</si>
  <si>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</si>
  <si>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</si>
  <si>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</si>
  <si>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</si>
  <si>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</si>
  <si>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</si>
  <si>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</si>
  <si>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</si>
  <si>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</si>
  <si>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</si>
  <si>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</si>
  <si>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</si>
  <si>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</si>
  <si>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</si>
  <si>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</si>
  <si>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</si>
  <si>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</si>
  <si>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</si>
  <si>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</si>
  <si>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</si>
  <si>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</si>
  <si>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</si>
  <si>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</si>
  <si>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</si>
  <si>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</si>
  <si>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</si>
  <si>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</si>
  <si>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</si>
  <si>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</si>
  <si>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</si>
  <si>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</si>
  <si>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</si>
  <si>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</si>
  <si>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</si>
  <si>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</si>
  <si>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</si>
  <si>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</si>
  <si>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</si>
  <si>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</si>
  <si>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</si>
  <si>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</si>
  <si>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</si>
  <si>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</si>
  <si>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</si>
  <si>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</si>
  <si>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</si>
  <si>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</si>
  <si>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</si>
  <si>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</si>
  <si>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</si>
  <si>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</si>
  <si>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</si>
  <si>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</si>
  <si>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</si>
  <si>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</si>
  <si>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</si>
  <si>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</si>
  <si>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</si>
  <si>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</si>
  <si>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</si>
  <si>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</si>
  <si>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</si>
  <si>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</si>
  <si>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</si>
  <si>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</si>
  <si>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</si>
  <si>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</si>
  <si>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</si>
  <si>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</si>
  <si>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</si>
  <si>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</si>
  <si>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</si>
  <si>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</si>
  <si>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</si>
  <si>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</si>
  <si>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</si>
  <si>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</si>
  <si>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</si>
  <si>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</si>
  <si>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</si>
  <si>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</si>
  <si>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</si>
  <si>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</si>
  <si>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</si>
  <si>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</si>
  <si>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</si>
  <si>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</si>
  <si>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</si>
  <si>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</si>
  <si>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</si>
  <si>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</si>
  <si>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</si>
  <si>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</si>
  <si>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</si>
  <si>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</si>
  <si>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</si>
  <si>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</si>
  <si>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</si>
  <si>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</si>
  <si>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</si>
  <si>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</si>
  <si>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</si>
  <si>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</si>
  <si>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</si>
  <si>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</si>
  <si>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</si>
  <si>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</si>
  <si>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</si>
  <si>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</si>
  <si>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</si>
  <si>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</si>
  <si>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</si>
  <si>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</si>
  <si>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</si>
  <si>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</si>
  <si>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</si>
  <si>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</si>
  <si>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</si>
  <si>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</si>
  <si>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</si>
  <si>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</si>
  <si>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</si>
  <si>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</si>
  <si>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</si>
  <si>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</si>
  <si>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</si>
  <si>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</si>
  <si>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</si>
  <si>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</si>
  <si>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</si>
  <si>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</si>
  <si>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</si>
  <si>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</si>
  <si>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</si>
  <si>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</si>
  <si>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</si>
  <si>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</si>
  <si>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</si>
  <si>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</si>
  <si>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</si>
  <si>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</si>
  <si>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</si>
  <si>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</si>
  <si>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</si>
  <si>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</si>
  <si>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</si>
  <si>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</si>
  <si>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</si>
  <si>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</si>
  <si>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</si>
  <si>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</si>
  <si>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</si>
  <si>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</si>
  <si>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</si>
  <si>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</si>
  <si>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</si>
  <si>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</si>
  <si>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</si>
  <si>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</si>
  <si>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</si>
  <si>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</si>
  <si>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</si>
  <si>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</si>
  <si>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</si>
  <si>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</si>
  <si>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</si>
  <si>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</si>
  <si>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</si>
  <si>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</si>
  <si>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</si>
  <si>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</si>
  <si>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</si>
  <si>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</si>
  <si>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</si>
  <si>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</si>
  <si>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</si>
  <si>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</si>
  <si>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</si>
  <si>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</si>
  <si>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</si>
  <si>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</si>
  <si>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</si>
  <si>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</si>
  <si>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</si>
  <si>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</si>
  <si>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</si>
  <si>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</si>
  <si>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</si>
  <si>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</si>
  <si>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</si>
  <si>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</si>
  <si>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</si>
  <si>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</si>
  <si>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</si>
  <si>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</si>
  <si>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</si>
  <si>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</si>
  <si>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</si>
  <si>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</si>
  <si>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</si>
  <si>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</si>
  <si>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</si>
  <si>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</si>
  <si>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</si>
  <si>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</si>
  <si>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</si>
  <si>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</si>
  <si>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</si>
  <si>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</si>
  <si>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</si>
  <si>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</si>
  <si>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</si>
  <si>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</si>
  <si>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</si>
  <si>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</si>
  <si>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</si>
  <si>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</si>
  <si>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</si>
  <si>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</si>
  <si>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</si>
  <si>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</si>
  <si>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</si>
  <si>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</si>
  <si>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</si>
  <si>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</si>
  <si>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</si>
  <si>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</si>
  <si>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</si>
  <si>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</si>
  <si>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</si>
  <si>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</si>
  <si>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</si>
  <si>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</si>
  <si>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</si>
  <si>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</si>
  <si>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</si>
  <si>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</si>
  <si>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</si>
  <si>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</si>
  <si>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</si>
  <si>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</si>
  <si>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</si>
  <si>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</si>
  <si>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</si>
  <si>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</si>
  <si>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</si>
  <si>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</si>
  <si>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</si>
  <si>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</si>
  <si>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</si>
  <si>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</si>
  <si>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</si>
  <si>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</si>
  <si>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</si>
  <si>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</si>
  <si>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</si>
  <si>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</si>
  <si>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</si>
  <si>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</si>
  <si>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</si>
  <si>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</si>
  <si>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</si>
  <si>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</si>
  <si>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</si>
  <si>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</si>
  <si>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</si>
  <si>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</si>
  <si>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</si>
  <si>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</si>
  <si>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</si>
  <si>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</si>
  <si>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</si>
  <si>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</si>
  <si>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</si>
  <si>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</si>
  <si>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</si>
  <si>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</si>
  <si>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</si>
  <si>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</si>
  <si>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</si>
  <si>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</si>
  <si>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</si>
  <si>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</si>
  <si>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</si>
  <si>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</si>
  <si>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</si>
  <si>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</si>
  <si>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</si>
  <si>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</si>
  <si>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</si>
  <si>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</si>
  <si>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</si>
  <si>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</si>
  <si>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</si>
  <si>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</si>
  <si>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</si>
  <si>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</si>
  <si>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</si>
  <si>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</si>
  <si>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</si>
  <si>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</si>
  <si>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</si>
  <si>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</si>
  <si>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</si>
  <si>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</si>
  <si>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</si>
  <si>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</si>
  <si>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</si>
  <si>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</si>
  <si>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</si>
  <si>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</si>
  <si>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</si>
  <si>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</si>
  <si>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</si>
  <si>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</si>
  <si>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</si>
  <si>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</si>
  <si>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</si>
  <si>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</si>
  <si>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</si>
  <si>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</si>
  <si>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</si>
  <si>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</si>
  <si>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</si>
  <si>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</si>
  <si>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</si>
  <si>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</si>
  <si>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</si>
  <si>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</si>
  <si>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</si>
  <si>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</si>
  <si>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</si>
  <si>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</si>
  <si>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</si>
  <si>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</si>
  <si>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</si>
  <si>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</si>
  <si>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</si>
  <si>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</si>
  <si>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</si>
  <si>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</si>
  <si>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</si>
  <si>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</si>
  <si>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</si>
  <si>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</si>
  <si>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</si>
  <si>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</si>
  <si>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</si>
  <si>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</si>
  <si>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</si>
  <si>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</si>
  <si>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</si>
  <si>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</si>
  <si>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</si>
  <si>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</si>
  <si>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</si>
  <si>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</si>
  <si>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</si>
  <si>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</si>
  <si>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</si>
  <si>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</si>
  <si>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</si>
  <si>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</si>
  <si>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</si>
  <si>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</si>
  <si>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</si>
  <si>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</si>
  <si>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</si>
  <si>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</si>
  <si>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</si>
  <si>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</si>
  <si>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</si>
  <si>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</si>
  <si>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</si>
  <si>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</si>
  <si>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</si>
  <si>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</si>
  <si>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</si>
  <si>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</si>
  <si>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</si>
  <si>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</si>
  <si>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</si>
  <si>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</si>
  <si>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</si>
  <si>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</si>
  <si>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</si>
  <si>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</si>
  <si>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</si>
  <si>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</si>
  <si>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</si>
  <si>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</si>
  <si>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</si>
  <si>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</si>
  <si>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</si>
  <si>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</si>
  <si>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</si>
  <si>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</si>
  <si>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</si>
  <si>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</si>
  <si>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</si>
  <si>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</si>
  <si>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</si>
  <si>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</si>
  <si>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</si>
  <si>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</si>
  <si>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</si>
  <si>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</si>
  <si>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</si>
  <si>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</si>
  <si>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</si>
  <si>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</si>
  <si>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</si>
  <si>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</si>
  <si>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</si>
  <si>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</si>
  <si>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</si>
  <si>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</si>
  <si>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</si>
  <si>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</si>
  <si>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</si>
  <si>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</si>
  <si>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</si>
  <si>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</si>
  <si>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</si>
  <si>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</si>
  <si>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</si>
  <si>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</si>
  <si>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</si>
  <si>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</si>
  <si>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</si>
  <si>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</si>
  <si>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</si>
  <si>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</si>
  <si>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</si>
  <si>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</si>
  <si>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</si>
  <si>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</si>
  <si>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</si>
  <si>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</si>
  <si>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</si>
  <si>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</si>
  <si>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</si>
  <si>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</si>
  <si>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</si>
  <si>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</si>
  <si>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</si>
  <si>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</si>
  <si>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</si>
  <si>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</si>
  <si>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</si>
  <si>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</si>
  <si>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</si>
  <si>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</si>
  <si>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</si>
  <si>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</si>
  <si>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</si>
  <si>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</si>
  <si>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</si>
  <si>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</si>
  <si>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</si>
  <si>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</si>
  <si>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</si>
  <si>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</si>
  <si>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</si>
  <si>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</si>
  <si>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</si>
  <si>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</si>
  <si>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</si>
  <si>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</si>
  <si>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</si>
  <si>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</si>
  <si>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</si>
  <si>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</si>
  <si>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</si>
  <si>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</si>
  <si>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</si>
  <si>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</si>
  <si>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</si>
  <si>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</si>
  <si>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</si>
  <si>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</si>
  <si>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</si>
  <si>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</si>
  <si>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</si>
  <si>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</si>
  <si>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</si>
  <si>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</si>
  <si>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</si>
  <si>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</si>
  <si>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</si>
  <si>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</si>
  <si>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</si>
  <si>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</si>
  <si>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</si>
  <si>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</si>
  <si>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</si>
  <si>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</si>
  <si>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</si>
  <si>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</si>
  <si>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</si>
  <si>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</si>
  <si>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</si>
  <si>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</si>
  <si>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</si>
  <si>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</si>
  <si>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</si>
  <si>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</si>
  <si>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</si>
  <si>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</si>
  <si>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</si>
  <si>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</si>
  <si>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</si>
  <si>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</si>
  <si>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</si>
  <si>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</si>
  <si>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</si>
  <si>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</si>
  <si>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</si>
  <si>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</si>
  <si>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</si>
  <si>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</si>
  <si>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</si>
  <si>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</si>
  <si>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</si>
  <si>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</si>
  <si>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</si>
  <si>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</si>
  <si>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</si>
  <si>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</si>
  <si>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</si>
  <si>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</si>
  <si>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</si>
  <si>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</si>
  <si>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</si>
  <si>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</si>
  <si>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</si>
  <si>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</si>
  <si>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</si>
  <si>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</si>
  <si>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</si>
  <si>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</si>
  <si>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</si>
  <si>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</si>
  <si>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</si>
  <si>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</si>
  <si>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</si>
  <si>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</si>
  <si>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</si>
  <si>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</si>
  <si>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</si>
  <si>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</si>
  <si>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</si>
  <si>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</si>
  <si>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</si>
  <si>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</si>
  <si>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</si>
  <si>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</si>
  <si>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</si>
  <si>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</si>
  <si>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</si>
  <si>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</si>
  <si>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</si>
  <si>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</si>
  <si>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</si>
  <si>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</si>
  <si>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</si>
  <si>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</si>
  <si>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</si>
  <si>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</si>
  <si>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</si>
  <si>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</si>
  <si>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</si>
  <si>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</si>
  <si>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</si>
  <si>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</si>
  <si>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</si>
  <si>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</si>
  <si>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</si>
  <si>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</si>
  <si>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</si>
  <si>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</si>
  <si>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</si>
  <si>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</si>
  <si>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</si>
  <si>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</si>
  <si>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</si>
  <si>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</si>
  <si>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</si>
  <si>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</si>
  <si>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</si>
  <si>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</si>
  <si>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</si>
  <si>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</si>
  <si>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</si>
  <si>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</si>
  <si>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</si>
  <si>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</si>
  <si>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</si>
  <si>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</si>
  <si>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</si>
  <si>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</si>
  <si>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</si>
  <si>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</si>
  <si>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</si>
  <si>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</si>
  <si>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</si>
  <si>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</si>
  <si>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</si>
  <si>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</si>
  <si>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</si>
  <si>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</si>
  <si>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</si>
  <si>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</si>
  <si>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</si>
  <si>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</si>
  <si>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</si>
  <si>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</si>
  <si>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</si>
  <si>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</si>
  <si>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</si>
  <si>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</si>
  <si>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</si>
  <si>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</si>
  <si>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</si>
  <si>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</si>
  <si>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</si>
  <si>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</si>
  <si>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</si>
  <si>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</si>
  <si>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</si>
  <si>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</si>
  <si>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</si>
  <si>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</si>
  <si>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</si>
  <si>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</si>
  <si>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</si>
  <si>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</si>
  <si>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</si>
  <si>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</si>
  <si>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</si>
  <si>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</si>
  <si>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</si>
  <si>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</si>
  <si>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</si>
  <si>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</si>
  <si>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</si>
  <si>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</si>
  <si>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</si>
  <si>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</si>
  <si>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</si>
  <si>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</si>
  <si>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</si>
  <si>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</si>
  <si>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</si>
  <si>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</si>
  <si>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</si>
  <si>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</si>
  <si>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</si>
  <si>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</si>
  <si>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</si>
  <si>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</si>
  <si>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</si>
  <si>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</si>
  <si>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</si>
  <si>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</si>
  <si>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</si>
  <si>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</si>
  <si>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</si>
  <si>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</si>
  <si>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</si>
  <si>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</si>
  <si>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</si>
  <si>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</si>
  <si>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</si>
  <si>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</si>
  <si>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</si>
  <si>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</si>
  <si>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</si>
  <si>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</si>
  <si>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</si>
  <si>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</si>
  <si>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</si>
  <si>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</si>
  <si>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</si>
  <si>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</si>
  <si>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</si>
  <si>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</si>
  <si>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</si>
  <si>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</si>
  <si>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</si>
  <si>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</si>
  <si>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</si>
  <si>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</si>
  <si>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</si>
  <si>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</si>
  <si>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</si>
  <si>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</si>
  <si>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</si>
  <si>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</si>
  <si>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</si>
  <si>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</si>
  <si>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</si>
  <si>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</si>
  <si>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</si>
  <si>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</si>
  <si>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</si>
  <si>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</si>
  <si>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</si>
  <si>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</si>
  <si>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</si>
  <si>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</si>
  <si>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</si>
  <si>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</si>
  <si>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</si>
  <si>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</si>
  <si>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</si>
  <si>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</si>
  <si>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</si>
  <si>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</si>
  <si>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</si>
  <si>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</si>
  <si>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</si>
  <si>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</si>
  <si>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</si>
  <si>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</si>
  <si>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</si>
  <si>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</si>
  <si>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</si>
  <si>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</si>
  <si>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</si>
  <si>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</si>
  <si>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</si>
  <si>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</si>
  <si>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</si>
  <si>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</si>
  <si>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</si>
  <si>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</si>
  <si>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</si>
  <si>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</si>
  <si>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</si>
  <si>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</si>
  <si>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</si>
  <si>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</si>
  <si>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</si>
  <si>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</si>
  <si>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</si>
  <si>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</si>
  <si>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</si>
  <si>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</si>
  <si>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</si>
  <si>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</si>
  <si>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</si>
  <si>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</si>
  <si>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</si>
  <si>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</si>
  <si>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</si>
  <si>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</si>
  <si>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</si>
  <si>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</si>
  <si>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</si>
  <si>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</si>
  <si>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</si>
  <si>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</si>
  <si>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</si>
  <si>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</si>
  <si>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</si>
  <si>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</si>
  <si>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</si>
  <si>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</si>
  <si>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</si>
  <si>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</si>
  <si>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</si>
  <si>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</si>
  <si>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</si>
  <si>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</si>
  <si>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</si>
  <si>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</si>
  <si>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</si>
  <si>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</si>
  <si>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</si>
  <si>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</si>
  <si>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</si>
  <si>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</si>
  <si>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</si>
  <si>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</si>
  <si>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</si>
  <si>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</si>
  <si>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</si>
  <si>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</si>
  <si>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</si>
  <si>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</si>
  <si>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</si>
  <si>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</si>
  <si>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</si>
  <si>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</si>
  <si>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</si>
  <si>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</si>
  <si>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</si>
  <si>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</si>
  <si>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</si>
  <si>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</si>
  <si>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</si>
  <si>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</si>
  <si>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</si>
  <si>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</si>
  <si>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</si>
  <si>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</si>
  <si>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</si>
  <si>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</si>
  <si>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</si>
  <si>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</si>
  <si>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</si>
  <si>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</si>
  <si>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</si>
  <si>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</si>
  <si>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</si>
  <si>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</si>
  <si>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</si>
  <si>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</si>
  <si>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</si>
  <si>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</si>
  <si>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</si>
  <si>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</si>
  <si>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</si>
  <si>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</si>
  <si>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</si>
  <si>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</si>
  <si>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</si>
  <si>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</si>
  <si>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</si>
  <si>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</si>
  <si>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</si>
  <si>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</si>
  <si>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</si>
  <si>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</si>
  <si>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</si>
  <si>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</si>
  <si>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</si>
  <si>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</si>
  <si>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</si>
  <si>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</si>
  <si>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</si>
  <si>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</si>
  <si>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</si>
  <si>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</si>
  <si>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</si>
  <si>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</si>
  <si>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</si>
  <si>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</si>
  <si>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</si>
  <si>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</si>
  <si>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</si>
  <si>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</si>
  <si>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</si>
  <si>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</si>
  <si>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</si>
  <si>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</si>
  <si>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</si>
  <si>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</si>
  <si>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</si>
  <si>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</si>
  <si>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</si>
  <si>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</si>
  <si>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</si>
  <si>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</si>
  <si>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</si>
  <si>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</si>
  <si>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</si>
  <si>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</si>
  <si>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</si>
  <si>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</si>
  <si>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</si>
  <si>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</si>
  <si>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</si>
  <si>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</si>
  <si>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</si>
  <si>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</si>
  <si>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</si>
  <si>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</si>
  <si>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</si>
  <si>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</si>
  <si>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</si>
  <si>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</si>
  <si>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</si>
  <si>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</si>
  <si>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</si>
  <si>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</si>
  <si>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</si>
  <si>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</si>
  <si>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</si>
  <si>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</si>
  <si>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</si>
  <si>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</si>
  <si>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</si>
  <si>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</si>
  <si>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</si>
  <si>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</si>
  <si>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</si>
  <si>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</si>
  <si>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</si>
  <si>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</si>
  <si>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</si>
  <si>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</si>
  <si>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</si>
  <si>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</si>
  <si>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</si>
  <si>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</si>
  <si>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</si>
  <si>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</si>
  <si>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</si>
  <si>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</si>
  <si>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</si>
  <si>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</si>
  <si>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</si>
  <si>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</si>
  <si>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</si>
  <si>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</si>
  <si>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</si>
  <si>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</si>
  <si>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</si>
  <si>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</si>
  <si>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</si>
  <si>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</si>
  <si>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</si>
  <si>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</si>
  <si>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</si>
  <si>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</si>
  <si>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</si>
  <si>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</si>
  <si>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</si>
  <si>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</si>
  <si>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</si>
  <si>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</si>
  <si>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</si>
  <si>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</si>
  <si>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</si>
  <si>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</si>
  <si>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</si>
  <si>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</si>
  <si>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</si>
  <si>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</si>
  <si>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</si>
  <si>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</si>
  <si>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</si>
  <si>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</si>
  <si>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</si>
  <si>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</si>
  <si>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</si>
  <si>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</si>
  <si>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</si>
  <si>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</si>
  <si>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</si>
  <si>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</si>
  <si>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</si>
  <si>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</si>
  <si>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</si>
  <si>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</si>
  <si>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</si>
  <si>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</si>
  <si>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</si>
  <si>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</si>
  <si>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</si>
  <si>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</si>
  <si>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</si>
  <si>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</si>
  <si>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</si>
  <si>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</si>
  <si>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</si>
  <si>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</si>
  <si>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</si>
  <si>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</si>
  <si>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</si>
  <si>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</si>
  <si>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</si>
  <si>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</si>
  <si>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</si>
  <si>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</si>
  <si>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</si>
  <si>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</si>
  <si>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</si>
  <si>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</si>
  <si>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</si>
  <si>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</si>
  <si>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</si>
  <si>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</si>
  <si>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</si>
  <si>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</si>
  <si>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</si>
  <si>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</si>
  <si>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</si>
  <si>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</si>
  <si>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</si>
  <si>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</si>
  <si>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</si>
  <si>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</si>
  <si>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</si>
  <si>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</si>
  <si>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</si>
  <si>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</si>
  <si>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</si>
  <si>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</si>
  <si>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</si>
  <si>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</si>
  <si>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</si>
  <si>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</si>
  <si>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</si>
  <si>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</si>
  <si>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</si>
  <si>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</si>
  <si>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</si>
  <si>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</si>
  <si>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</si>
  <si>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</si>
  <si>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</si>
  <si>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</si>
  <si>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</si>
  <si>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</si>
  <si>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</si>
  <si>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</si>
  <si>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</si>
  <si>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</si>
  <si>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</si>
  <si>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</si>
  <si>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</si>
  <si>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</si>
  <si>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</si>
  <si>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</si>
  <si>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</si>
  <si>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</si>
  <si>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</si>
  <si>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</si>
  <si>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</si>
  <si>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</si>
  <si>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</si>
  <si>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</si>
  <si>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</si>
  <si>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</si>
  <si>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</si>
  <si>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</si>
  <si>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</si>
  <si>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</si>
  <si>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</si>
  <si>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</si>
  <si>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</si>
  <si>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</si>
  <si>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</si>
  <si>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</si>
  <si>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</si>
  <si>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</si>
  <si>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</si>
  <si>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</si>
  <si>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</si>
  <si>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</si>
  <si>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</si>
  <si>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</si>
  <si>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</si>
  <si>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</si>
  <si>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</si>
  <si>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</si>
  <si>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</si>
  <si>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</si>
  <si>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</si>
  <si>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</si>
  <si>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</si>
  <si>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</si>
  <si>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</si>
  <si>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</si>
  <si>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</si>
  <si>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</si>
  <si>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</si>
  <si>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</si>
  <si>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</si>
  <si>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</si>
  <si>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</si>
  <si>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</si>
  <si>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</si>
  <si>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</si>
  <si>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</si>
  <si>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</si>
  <si>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</si>
  <si>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</si>
  <si>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</si>
  <si>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</si>
  <si>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</si>
  <si>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</si>
  <si>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</si>
  <si>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</si>
  <si>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</si>
  <si>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</si>
  <si>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</si>
  <si>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</si>
  <si>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</si>
  <si>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</si>
  <si>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</si>
  <si>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</si>
  <si>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</si>
  <si>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</si>
  <si>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</si>
  <si>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</si>
  <si>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</si>
  <si>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</si>
  <si>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</si>
  <si>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</si>
  <si>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</si>
  <si>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</si>
  <si>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</si>
  <si>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</si>
  <si>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</si>
  <si>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</si>
  <si>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</si>
  <si>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</si>
  <si>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</si>
  <si>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</si>
  <si>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</si>
  <si>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</si>
  <si>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</si>
  <si>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</si>
  <si>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</si>
  <si>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</si>
  <si>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</si>
  <si>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</si>
  <si>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</si>
  <si>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</si>
  <si>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</si>
  <si>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</si>
  <si>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</si>
  <si>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</si>
  <si>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</si>
  <si>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</si>
  <si>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</si>
  <si>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</si>
  <si>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</si>
  <si>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</si>
  <si>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</si>
  <si>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</si>
  <si>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</si>
  <si>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</si>
  <si>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</si>
  <si>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</si>
  <si>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</si>
  <si>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</si>
  <si>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</si>
  <si>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</si>
  <si>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</si>
  <si>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</si>
  <si>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</si>
  <si>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</si>
  <si>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</si>
  <si>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</si>
  <si>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</si>
  <si>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</si>
  <si>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</si>
  <si>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</si>
  <si>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</si>
  <si>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</si>
  <si>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</si>
  <si>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</si>
  <si>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</si>
  <si>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</si>
  <si>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</si>
  <si>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</si>
  <si>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</si>
  <si>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</si>
  <si>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</si>
  <si>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</si>
  <si>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</si>
  <si>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</si>
  <si>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</si>
  <si>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</si>
  <si>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</si>
  <si>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</si>
  <si>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</si>
  <si>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</si>
  <si>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</si>
  <si>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</si>
  <si>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</si>
  <si>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</si>
  <si>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</si>
  <si>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</si>
  <si>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</si>
  <si>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</si>
  <si>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</si>
  <si>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</si>
  <si>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</si>
  <si>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</si>
  <si>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</si>
  <si>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</si>
  <si>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</si>
  <si>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</si>
  <si>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</si>
  <si>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</si>
  <si>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</si>
  <si>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</si>
  <si>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</si>
  <si>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</si>
  <si>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</si>
  <si>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</si>
  <si>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</si>
  <si>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</si>
  <si>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</si>
  <si>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</si>
  <si>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</si>
  <si>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</si>
  <si>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</si>
  <si>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</si>
  <si>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</si>
  <si>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</si>
  <si>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</si>
  <si>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</si>
  <si>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</si>
  <si>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</si>
  <si>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</si>
  <si>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</si>
  <si>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</si>
  <si>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</si>
  <si>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</si>
  <si>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</si>
  <si>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</si>
  <si>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</si>
  <si>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</si>
  <si>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</si>
  <si>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</si>
  <si>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</si>
  <si>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</si>
  <si>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</si>
  <si>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</si>
  <si>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</si>
  <si>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</si>
  <si>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</si>
  <si>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</si>
  <si>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</si>
  <si>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</si>
  <si>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</si>
  <si>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</si>
  <si>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</si>
  <si>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</si>
  <si>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</si>
  <si>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</si>
  <si>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</si>
  <si>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</si>
  <si>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</si>
  <si>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</si>
  <si>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</si>
  <si>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</si>
  <si>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</si>
  <si>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</si>
  <si>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</si>
  <si>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</si>
  <si>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</si>
  <si>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</si>
  <si>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</si>
  <si>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</si>
  <si>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</si>
  <si>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</si>
  <si>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</si>
  <si>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</si>
  <si>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</si>
  <si>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</si>
  <si>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</si>
  <si>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</si>
  <si>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</si>
  <si>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</si>
  <si>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</si>
  <si>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</si>
  <si>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</si>
  <si>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</si>
  <si>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</si>
  <si>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</si>
  <si>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</si>
  <si>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</si>
  <si>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</si>
  <si>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</si>
  <si>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</si>
  <si>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</si>
  <si>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</si>
  <si>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</si>
  <si>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</si>
  <si>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</si>
  <si>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</si>
  <si>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</si>
  <si>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</si>
  <si>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</si>
  <si>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</si>
  <si>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</si>
  <si>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</si>
  <si>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</si>
  <si>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</si>
  <si>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</si>
  <si>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</si>
  <si>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</si>
  <si>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</si>
  <si>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</si>
  <si>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</si>
  <si>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</si>
  <si>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</si>
  <si>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</si>
  <si>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</si>
  <si>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</si>
  <si>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</si>
  <si>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</si>
  <si>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</si>
  <si>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</si>
  <si>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</si>
  <si>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</si>
  <si>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</si>
  <si>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</si>
  <si>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</si>
  <si>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</si>
  <si>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</si>
  <si>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</si>
  <si>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</si>
  <si>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</si>
  <si>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</si>
  <si>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</si>
  <si>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</si>
  <si>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</si>
  <si>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</si>
  <si>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</si>
  <si>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</si>
  <si>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</si>
  <si>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</si>
  <si>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</si>
  <si>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</si>
  <si>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</si>
  <si>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</si>
  <si>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</si>
  <si>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</si>
  <si>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</si>
  <si>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</si>
  <si>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</si>
  <si>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</si>
  <si>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</si>
  <si>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</si>
  <si>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</si>
  <si>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</si>
  <si>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</si>
  <si>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</si>
  <si>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</si>
  <si>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</si>
  <si>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</si>
  <si>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</si>
  <si>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</si>
  <si>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</si>
  <si>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</si>
  <si>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</si>
  <si>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</si>
  <si>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</si>
  <si>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</si>
  <si>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</si>
  <si>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</si>
  <si>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</si>
  <si>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</si>
  <si>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</si>
  <si>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</si>
  <si>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</si>
  <si>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</si>
  <si>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</si>
  <si>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</si>
  <si>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</si>
  <si>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</si>
  <si>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</si>
  <si>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</si>
  <si>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</si>
  <si>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</si>
  <si>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</si>
  <si>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</si>
  <si>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</si>
  <si>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</si>
  <si>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</si>
  <si>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</si>
  <si>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</si>
  <si>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</si>
  <si>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</si>
  <si>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</si>
  <si>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</si>
  <si>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</si>
  <si>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</si>
  <si>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</si>
  <si>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</si>
  <si>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</si>
  <si>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</si>
  <si>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</si>
  <si>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</si>
  <si>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</si>
  <si>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</si>
  <si>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</si>
  <si>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</si>
  <si>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</si>
  <si>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</si>
  <si>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</si>
  <si>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</si>
  <si>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</si>
  <si>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</si>
  <si>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</si>
  <si>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</si>
  <si>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</si>
  <si>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</si>
  <si>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</si>
  <si>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</si>
  <si>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</si>
  <si>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</si>
  <si>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</si>
  <si>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</si>
  <si>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</si>
  <si>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</si>
  <si>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</si>
  <si>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</si>
  <si>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</si>
  <si>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</si>
  <si>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</si>
  <si>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</si>
  <si>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</si>
  <si>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</si>
  <si>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</si>
  <si>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</si>
  <si>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</si>
  <si>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</si>
  <si>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</si>
  <si>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</si>
  <si>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</si>
  <si>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</si>
  <si>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</si>
  <si>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</si>
  <si>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</si>
  <si>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</si>
  <si>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</si>
  <si>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</si>
  <si>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</si>
  <si>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</si>
  <si>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</si>
  <si>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</si>
  <si>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</si>
  <si>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</si>
  <si>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</si>
  <si>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</si>
  <si>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</si>
  <si>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</si>
  <si>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</si>
  <si>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</si>
  <si>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</si>
  <si>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</si>
  <si>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</si>
  <si>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</si>
  <si>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</si>
  <si>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</si>
  <si>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</si>
  <si>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</si>
  <si>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</si>
  <si>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</si>
  <si>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</si>
  <si>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</si>
  <si>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</si>
  <si>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</si>
  <si>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</si>
  <si>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</si>
  <si>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</si>
  <si>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</si>
  <si>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</si>
  <si>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</si>
  <si>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</si>
  <si>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</si>
  <si>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</si>
  <si>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</si>
  <si>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</si>
  <si>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</si>
  <si>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</si>
  <si>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</si>
  <si>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</si>
  <si>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</si>
  <si>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</si>
  <si>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</si>
  <si>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</si>
  <si>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</si>
  <si>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</si>
  <si>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</si>
  <si>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</si>
  <si>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</si>
  <si>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</si>
  <si>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</si>
  <si>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</si>
  <si>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</si>
  <si>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</si>
  <si>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</si>
  <si>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</si>
  <si>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</si>
  <si>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</si>
  <si>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</si>
  <si>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</si>
  <si>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</si>
  <si>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</si>
  <si>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</si>
  <si>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</si>
  <si>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</si>
  <si>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</si>
  <si>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</si>
  <si>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</si>
  <si>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</si>
  <si>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</si>
  <si>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</si>
  <si>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</si>
  <si>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</si>
  <si>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</si>
  <si>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</si>
  <si>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</si>
  <si>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</si>
  <si>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</si>
  <si>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</si>
  <si>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</si>
  <si>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</si>
  <si>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</si>
  <si>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</si>
  <si>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</si>
  <si>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</si>
  <si>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</si>
  <si>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</si>
  <si>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</si>
  <si>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</si>
  <si>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</si>
  <si>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</si>
  <si>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</si>
  <si>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</si>
  <si>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</si>
  <si>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</si>
  <si>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</si>
  <si>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</si>
  <si>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</si>
  <si>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</si>
  <si>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</si>
  <si>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</si>
  <si>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</si>
  <si>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</si>
  <si>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</si>
  <si>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</si>
  <si>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</si>
  <si>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</si>
  <si>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</si>
  <si>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</si>
  <si>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</si>
  <si>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</si>
  <si>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</si>
  <si>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</si>
  <si>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</si>
  <si>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</si>
  <si>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</si>
  <si>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</si>
  <si>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</si>
  <si>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</si>
  <si>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</si>
  <si>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</si>
  <si>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</si>
  <si>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</si>
  <si>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</si>
  <si>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</si>
  <si>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</si>
  <si>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</si>
  <si>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</si>
  <si>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</si>
  <si>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</si>
  <si>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</si>
  <si>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</si>
  <si>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</si>
  <si>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</si>
  <si>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</si>
  <si>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</si>
  <si>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</si>
  <si>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</si>
  <si>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</si>
  <si>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</si>
  <si>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</si>
  <si>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</si>
  <si>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</si>
  <si>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</si>
  <si>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</si>
  <si>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</si>
  <si>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</si>
  <si>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</si>
  <si>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</si>
  <si>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</si>
  <si>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</si>
  <si>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</si>
  <si>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</si>
  <si>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</si>
  <si>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</si>
  <si>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</si>
  <si>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</si>
  <si>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</si>
  <si>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</si>
  <si>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</si>
  <si>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</si>
  <si>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</si>
  <si>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</si>
  <si>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</si>
  <si>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</si>
  <si>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</si>
  <si>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</si>
  <si>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</si>
  <si>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</si>
  <si>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</si>
  <si>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</si>
  <si>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</si>
  <si>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</si>
  <si>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</si>
  <si>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</si>
  <si>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</si>
  <si>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</si>
  <si>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</si>
  <si>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</si>
  <si>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</si>
  <si>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</si>
  <si>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</si>
  <si>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</si>
  <si>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</si>
  <si>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</si>
  <si>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</si>
  <si>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</si>
  <si>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</si>
  <si>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</si>
  <si>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</si>
  <si>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</si>
  <si>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</si>
  <si>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</si>
  <si>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</si>
  <si>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</si>
  <si>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</si>
  <si>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</si>
  <si>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</si>
  <si>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</si>
  <si>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</si>
  <si>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</si>
  <si>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</si>
  <si>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</si>
  <si>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</si>
  <si>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</si>
  <si>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</si>
  <si>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</si>
  <si>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</si>
  <si>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</si>
  <si>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</si>
  <si>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</si>
  <si>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</si>
  <si>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</si>
  <si>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</si>
  <si>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</si>
  <si>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</si>
  <si>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</si>
  <si>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</si>
  <si>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</si>
  <si>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</si>
  <si>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</si>
  <si>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</si>
  <si>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</si>
  <si>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</si>
  <si>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</si>
  <si>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</si>
  <si>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</si>
  <si>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</si>
  <si>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</si>
  <si>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</si>
  <si>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</si>
  <si>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</si>
  <si>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</si>
  <si>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</si>
  <si>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</si>
  <si>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</si>
  <si>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</si>
  <si>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</si>
  <si>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</si>
  <si>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</si>
  <si>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</si>
  <si>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</si>
  <si>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</si>
  <si>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</si>
  <si>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</si>
  <si>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</si>
  <si>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</si>
  <si>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</si>
  <si>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</si>
  <si>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</si>
  <si>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</si>
  <si>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</si>
  <si>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</si>
  <si>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</si>
  <si>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</si>
  <si>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</si>
  <si>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</si>
  <si>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</si>
  <si>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</si>
  <si>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</si>
  <si>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</si>
  <si>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</si>
  <si>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</si>
  <si>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</si>
  <si>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</si>
  <si>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</si>
  <si>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</si>
  <si>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</si>
  <si>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</si>
  <si>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</si>
  <si>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</si>
  <si>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</si>
  <si>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</si>
  <si>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</si>
  <si>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</si>
  <si>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</si>
  <si>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</si>
  <si>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</si>
  <si>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</si>
  <si>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</si>
  <si>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</si>
  <si>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</si>
  <si>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</si>
  <si>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</si>
  <si>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</si>
  <si>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</si>
  <si>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</si>
  <si>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</si>
  <si>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</si>
  <si>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</si>
  <si>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</si>
  <si>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</si>
  <si>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</si>
  <si>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</si>
  <si>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</si>
  <si>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</si>
  <si>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</si>
  <si>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</si>
  <si>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</si>
  <si>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</si>
  <si>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</si>
  <si>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</si>
  <si>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</si>
  <si>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</si>
  <si>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</si>
  <si>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</si>
  <si>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</si>
  <si>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</si>
  <si>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</si>
  <si>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</si>
  <si>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</si>
  <si>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</si>
  <si>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</si>
  <si>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</si>
  <si>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</si>
  <si>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</si>
  <si>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</si>
  <si>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</si>
  <si>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</si>
  <si>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</si>
  <si>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</si>
  <si>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</si>
  <si>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</si>
  <si>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</si>
  <si>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</si>
  <si>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</si>
  <si>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</si>
  <si>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</si>
  <si>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</si>
  <si>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</si>
  <si>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</si>
  <si>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</si>
  <si>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</si>
  <si>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</si>
  <si>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</si>
  <si>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</si>
  <si>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</si>
  <si>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</si>
  <si>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</si>
  <si>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</si>
  <si>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</si>
  <si>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</si>
  <si>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</si>
  <si>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</si>
  <si>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</si>
  <si>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</si>
  <si>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</si>
  <si>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</si>
  <si>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</si>
  <si>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</si>
  <si>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</si>
  <si>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</si>
  <si>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</si>
  <si>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</si>
  <si>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</si>
  <si>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</si>
  <si>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</si>
  <si>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</si>
  <si>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</si>
  <si>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</si>
  <si>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</si>
  <si>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</si>
  <si>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</si>
  <si>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</si>
  <si>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</si>
  <si>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</si>
  <si>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</si>
  <si>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</si>
  <si>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</si>
  <si>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</si>
  <si>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</si>
  <si>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</si>
  <si>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</si>
  <si>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</si>
  <si>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</si>
  <si>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</si>
  <si>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</si>
  <si>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</si>
  <si>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</si>
  <si>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</si>
  <si>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</si>
  <si>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</si>
  <si>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</si>
  <si>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</si>
  <si>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</si>
  <si>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</si>
  <si>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</si>
  <si>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</si>
  <si>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</si>
  <si>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</si>
  <si>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</si>
  <si>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</si>
  <si>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</si>
  <si>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</si>
  <si>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</si>
  <si>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</si>
  <si>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</si>
  <si>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</si>
  <si>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</si>
  <si>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</si>
  <si>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</si>
  <si>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</si>
  <si>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</si>
  <si>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</si>
  <si>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</si>
  <si>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</si>
  <si>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</si>
  <si>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</si>
  <si>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</si>
  <si>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</si>
  <si>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</si>
  <si>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</si>
  <si>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</si>
  <si>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</si>
  <si>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</si>
  <si>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</si>
  <si>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</si>
  <si>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</si>
  <si>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</si>
  <si>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</si>
  <si>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</si>
  <si>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</si>
  <si>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</si>
  <si>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</si>
  <si>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</si>
  <si>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</si>
  <si>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</si>
  <si>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</si>
  <si>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</si>
  <si>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</si>
  <si>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</si>
  <si>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</si>
  <si>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</si>
  <si>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</si>
  <si>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</si>
  <si>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</si>
  <si>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</si>
  <si>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</si>
  <si>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</si>
  <si>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</si>
  <si>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</si>
  <si>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</si>
  <si>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</si>
  <si>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</si>
  <si>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</si>
  <si>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</si>
  <si>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</si>
  <si>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</si>
  <si>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</si>
  <si>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</si>
  <si>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</si>
  <si>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</si>
  <si>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</si>
  <si>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</si>
  <si>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</si>
  <si>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</si>
  <si>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</si>
  <si>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</si>
  <si>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</si>
  <si>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</si>
  <si>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</si>
  <si>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</si>
  <si>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</si>
  <si>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</si>
  <si>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</si>
  <si>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</si>
  <si>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</si>
  <si>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</si>
  <si>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</si>
  <si>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</si>
  <si>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</si>
  <si>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</si>
  <si>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</si>
  <si>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</si>
  <si>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</si>
  <si>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</si>
  <si>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</si>
  <si>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</si>
  <si>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</si>
  <si>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</si>
  <si>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</si>
  <si>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</si>
  <si>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</si>
  <si>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</si>
  <si>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</si>
  <si>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</si>
  <si>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</si>
  <si>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</si>
  <si>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</si>
  <si>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</si>
  <si>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</si>
  <si>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</si>
  <si>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</si>
  <si>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</si>
  <si>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</si>
  <si>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</si>
  <si>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</si>
  <si>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</si>
  <si>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</si>
  <si>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</si>
  <si>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</si>
  <si>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</si>
  <si>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</si>
  <si>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</si>
  <si>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</si>
  <si>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</si>
  <si>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</si>
  <si>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</si>
  <si>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</si>
  <si>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</si>
  <si>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</si>
  <si>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</si>
  <si>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</si>
  <si>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</si>
  <si>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</si>
  <si>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</si>
  <si>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</si>
  <si>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</si>
  <si>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</si>
  <si>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</si>
  <si>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</si>
  <si>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</si>
  <si>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</si>
  <si>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</si>
  <si>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</si>
  <si>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</si>
  <si>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</si>
  <si>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</si>
  <si>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</si>
  <si>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</si>
  <si>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</si>
  <si>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</si>
  <si>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</si>
  <si>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</si>
  <si>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</si>
  <si>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</si>
  <si>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</si>
  <si>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</si>
  <si>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</si>
  <si>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</si>
  <si>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</si>
  <si>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</si>
  <si>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</si>
  <si>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</si>
  <si>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</si>
  <si>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</si>
  <si>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</si>
  <si>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</si>
  <si>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</si>
  <si>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</si>
  <si>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</si>
  <si>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</si>
  <si>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</si>
  <si>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</si>
  <si>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</si>
  <si>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</si>
  <si>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</si>
  <si>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</si>
  <si>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</si>
  <si>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</si>
  <si>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</si>
  <si>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</si>
  <si>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</si>
  <si>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</si>
  <si>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</si>
  <si>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</si>
  <si>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</si>
  <si>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</si>
  <si>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</si>
  <si>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</si>
  <si>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</si>
  <si>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</si>
  <si>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</si>
  <si>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</si>
  <si>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</si>
  <si>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</si>
  <si>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</si>
  <si>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</si>
  <si>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</si>
  <si>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</si>
  <si>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</si>
  <si>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</si>
  <si>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</si>
  <si>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</si>
  <si>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</si>
  <si>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</si>
  <si>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</si>
  <si>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</si>
  <si>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</si>
  <si>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</si>
  <si>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</si>
  <si>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</si>
  <si>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</si>
  <si>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</si>
  <si>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</si>
  <si>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</si>
  <si>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</si>
  <si>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</si>
  <si>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</si>
  <si>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</si>
  <si>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</si>
  <si>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</si>
  <si>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</si>
  <si>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</si>
  <si>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</si>
  <si>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</si>
  <si>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</si>
  <si>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</si>
  <si>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</si>
  <si>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</si>
  <si>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</si>
  <si>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</si>
  <si>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</si>
  <si>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</si>
  <si>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</si>
  <si>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</si>
  <si>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</si>
  <si>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</si>
  <si>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</si>
  <si>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</si>
  <si>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</si>
  <si>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</si>
  <si>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</si>
  <si>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</si>
  <si>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</si>
  <si>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</si>
  <si>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</si>
  <si>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</si>
  <si>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</si>
  <si>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</si>
  <si>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</si>
  <si>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</si>
  <si>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</si>
  <si>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</si>
  <si>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</si>
  <si>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</si>
  <si>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</si>
  <si>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</si>
  <si>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</si>
  <si>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</si>
  <si>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</si>
  <si>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</si>
  <si>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</si>
  <si>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</si>
  <si>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</si>
  <si>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</si>
  <si>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</si>
  <si>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</si>
  <si>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</si>
  <si>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</si>
  <si>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</si>
  <si>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</si>
  <si>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</si>
  <si>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</si>
  <si>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</si>
  <si>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</si>
  <si>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</si>
  <si>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</si>
  <si>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</si>
  <si>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</si>
  <si>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</si>
  <si>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</si>
  <si>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</si>
  <si>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</si>
  <si>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</si>
  <si>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</si>
  <si>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</si>
  <si>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</si>
  <si>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</si>
  <si>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</si>
  <si>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</si>
  <si>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</si>
  <si>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</si>
  <si>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</si>
  <si>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</si>
  <si>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</si>
  <si>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</si>
  <si>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</si>
  <si>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</si>
  <si>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</si>
  <si>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</si>
  <si>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</si>
  <si>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</si>
  <si>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</si>
  <si>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</si>
  <si>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</si>
  <si>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</si>
  <si>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</si>
  <si>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</si>
  <si>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</si>
  <si>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</si>
  <si>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</si>
  <si>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</si>
  <si>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</si>
  <si>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</si>
  <si>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</si>
  <si>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</si>
  <si>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</si>
  <si>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</si>
  <si>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</si>
  <si>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</si>
  <si>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</si>
  <si>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</si>
  <si>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</si>
  <si>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</si>
  <si>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</si>
  <si>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</si>
  <si>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</si>
  <si>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</si>
  <si>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</si>
  <si>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</si>
  <si>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</si>
  <si>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</si>
  <si>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</si>
  <si>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</si>
  <si>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</si>
  <si>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</si>
  <si>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</si>
  <si>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</si>
  <si>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</si>
  <si>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</si>
  <si>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</si>
  <si>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</si>
  <si>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</si>
  <si>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</si>
  <si>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</si>
  <si>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</si>
  <si>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</si>
  <si>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</si>
  <si>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</si>
  <si>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</si>
  <si>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</si>
  <si>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</si>
  <si>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</si>
  <si>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</si>
  <si>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</si>
  <si>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</si>
  <si>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</si>
  <si>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</si>
  <si>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</si>
  <si>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</si>
  <si>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</si>
  <si>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</si>
  <si>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</si>
  <si>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</si>
  <si>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</si>
  <si>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</si>
  <si>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</si>
  <si>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</si>
  <si>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</si>
  <si>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</si>
  <si>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</si>
  <si>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</si>
  <si>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</si>
  <si>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</si>
  <si>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</si>
  <si>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</si>
  <si>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</si>
  <si>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</si>
  <si>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</si>
  <si>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</si>
  <si>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</si>
  <si>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</si>
  <si>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</si>
  <si>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</si>
  <si>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</si>
  <si>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</si>
  <si>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</si>
  <si>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</si>
  <si>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</si>
  <si>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</si>
  <si>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</si>
  <si>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</si>
  <si>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</si>
  <si>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</si>
  <si>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</si>
  <si>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</si>
  <si>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</si>
  <si>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</si>
  <si>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</si>
  <si>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</si>
  <si>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</si>
  <si>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</si>
  <si>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</si>
  <si>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</si>
  <si>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</si>
  <si>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</si>
  <si>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</si>
  <si>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</si>
  <si>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</si>
  <si>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</si>
  <si>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</si>
  <si>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</si>
  <si>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</si>
  <si>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</si>
  <si>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</si>
  <si>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</si>
  <si>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</si>
  <si>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</si>
  <si>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</si>
  <si>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</si>
  <si>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</si>
  <si>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</si>
  <si>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</si>
  <si>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</si>
  <si>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</si>
  <si>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</si>
  <si>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</si>
  <si>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</si>
  <si>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</si>
  <si>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</si>
  <si>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</si>
  <si>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</si>
  <si>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</si>
  <si>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</si>
  <si>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</si>
  <si>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</si>
  <si>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</si>
  <si>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</si>
  <si>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</si>
  <si>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</si>
  <si>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</si>
  <si>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</si>
  <si>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</si>
  <si>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</si>
  <si>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</si>
  <si>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</si>
  <si>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</si>
  <si>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</si>
  <si>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</si>
  <si>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</si>
  <si>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</si>
  <si>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</si>
  <si>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</si>
  <si>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</si>
  <si>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</si>
  <si>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</si>
  <si>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</si>
  <si>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</si>
  <si>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</si>
  <si>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</si>
  <si>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</si>
  <si>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</si>
  <si>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</si>
  <si>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</si>
  <si>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</si>
  <si>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</si>
  <si>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</si>
  <si>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</si>
  <si>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</si>
  <si>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</si>
  <si>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</si>
  <si>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</si>
  <si>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</si>
  <si>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</si>
  <si>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</si>
  <si>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</si>
  <si>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</si>
  <si>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</si>
  <si>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</si>
  <si>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</si>
  <si>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</si>
  <si>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</si>
  <si>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</si>
  <si>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</si>
  <si>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</si>
  <si>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</si>
  <si>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</si>
  <si>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</si>
  <si>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</si>
  <si>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</si>
  <si>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</si>
  <si>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</si>
  <si>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</si>
  <si>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</si>
  <si>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</si>
  <si>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</si>
  <si>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</si>
  <si>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</si>
  <si>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</si>
  <si>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</si>
  <si>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</si>
  <si>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</si>
  <si>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</si>
  <si>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</si>
  <si>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</si>
  <si>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</si>
  <si>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</si>
  <si>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</si>
  <si>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</si>
  <si>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</si>
  <si>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</si>
  <si>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</si>
  <si>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</si>
  <si>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</si>
  <si>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</si>
  <si>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</si>
  <si>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</si>
  <si>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</si>
  <si>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</si>
  <si>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</si>
  <si>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</si>
  <si>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</si>
  <si>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</si>
  <si>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</si>
  <si>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</si>
  <si>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</si>
  <si>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</si>
  <si>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</si>
  <si>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</si>
  <si>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</si>
  <si>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</si>
  <si>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</si>
  <si>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</si>
  <si>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</si>
  <si>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</si>
  <si>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</si>
  <si>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</si>
  <si>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</si>
  <si>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</si>
  <si>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</si>
  <si>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</si>
  <si>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</si>
  <si>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</si>
  <si>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</si>
  <si>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</si>
  <si>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</si>
  <si>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</si>
  <si>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</si>
  <si>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</si>
  <si>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</si>
  <si>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</si>
  <si>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</si>
  <si>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</si>
  <si>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</si>
  <si>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</si>
  <si>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</si>
  <si>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75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</si>
  <si>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</si>
  <si>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</si>
  <si>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</si>
  <si>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</si>
  <si>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</si>
  <si>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</si>
  <si>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</si>
  <si>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</si>
  <si>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</si>
  <si>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</si>
  <si>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</si>
  <si>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</si>
  <si>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</si>
  <si>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</si>
  <si>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</si>
  <si>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</si>
  <si>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</si>
  <si>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</si>
  <si>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</si>
  <si>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</si>
  <si>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</si>
  <si>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</si>
  <si>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</si>
  <si>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</si>
  <si>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</si>
  <si>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</si>
  <si>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</si>
  <si>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</si>
  <si>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</si>
  <si>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</si>
  <si>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</si>
  <si>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</si>
  <si>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</si>
  <si>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</si>
  <si>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</si>
  <si>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</si>
  <si>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</si>
  <si>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</si>
  <si>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</si>
  <si>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</si>
  <si>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</si>
  <si>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</si>
  <si>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</si>
  <si>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</si>
  <si>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</si>
  <si>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</si>
  <si>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</si>
  <si>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</si>
  <si>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</si>
  <si>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</si>
  <si>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</si>
  <si>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</si>
  <si>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</si>
  <si>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</si>
  <si>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</si>
  <si>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</si>
  <si>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</si>
  <si>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</si>
  <si>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</si>
  <si>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</si>
  <si>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</si>
  <si>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</si>
  <si>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</si>
  <si>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</si>
  <si>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</si>
  <si>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</si>
  <si>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</si>
  <si>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</si>
  <si>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</si>
  <si>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</si>
  <si>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</si>
  <si>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</si>
  <si>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</si>
  <si>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</si>
  <si>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</si>
  <si>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</si>
  <si>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</si>
  <si>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</si>
  <si>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</si>
  <si>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</si>
  <si>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</si>
  <si>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</si>
  <si>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</si>
  <si>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</si>
  <si>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</si>
  <si>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</si>
  <si>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PCM-20251026-00002065</t>
  </si>
  <si>
    <t>65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</si>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</sst>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1" totalsRowShown="0" headerRowDxfId="48" dataDxfId="47" headerRowBorderDxfId="45" tableBorderDxfId="46" totalsRowBorderDxfId="44">
  <autoFilter ref="A1:L21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tabSelected="1"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293.86155532407429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13.366566898148449</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6.5553240710869431E-3</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45956.80998125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45956.80998125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45956.80998125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45956.80998125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45956.80998125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45956.80998125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45956.80998125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45956.80998125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45956.80998125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45956.80998125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45956.80998125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45956.80998125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45956.80998125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45956.80998125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45956.80998125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45956.80998125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45956.80998125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45956.80998125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45956.80998125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45956.80998125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45956.80998125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45956.80998125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45956.80998125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45956.80998125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45956.80998125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45956.80998125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45956.80998125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45956.80998125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45956.80998125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45956.80998125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45956.80998125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45956.80998125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45956.80998125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45956.80998125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45956.80998125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45956.80998125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45956.80998125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45956.80998125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45956.80998125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45956.80998125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45956.80998125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45956.80998125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45956.80998125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45956.80998125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45956.80998125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45956.80998125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45956.80998125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45956.80998125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45956.80998125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45956.80998125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45956.80998125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45956.80998125</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45956.80998125</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87671E9F-5D71-40CC-BB04-42D9424579D2}"/>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131.81014328703895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45956.80998125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45956.80998125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45956.80998125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45956.80998125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45956.80998125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45956.80998125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45956.80998125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45956.80998125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45956.80998125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45956.80998125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45956.80998125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45956.80998125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45956.80998125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45956.80998125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45956.80998125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45956.80998125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45956.80998125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45956.80998125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45956.80998125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45956.80998125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45956.80998125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45956.80998125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45956.80998125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45956.80998125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45956.80998125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45956.80998125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45956.80998125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45956.80998125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45956.80998125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45956.80998125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45956.80998125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45956.80998125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45956.80998125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45956.80998125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45956.80998125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45956.80998125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45956.80998125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45956.80998125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45956.80998125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45956.80998125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45956.80998125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45956.80998125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45956.80998125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45956.80998125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45956.80998125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45956.80998125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45956.80998125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45956.80998125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45956.80998125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45956.80998125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45956.80998125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45956.80998125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45956.80998125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45956.80998125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45956.80998125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45956.80998125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45956.80998125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45956.80998125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45956.80998125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45956.80998125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45956.80998125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45956.80998125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45956.80998125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45956.80998125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45956.80998125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45956.80998125</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45956.80998125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45956.80998125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45956.80998125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45956.80998125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45956.80998125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45956.80998125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45956.80998125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45956.80998125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45956.80998125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45956.80998125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45956.80998125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45956.80998125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45956.80998125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45956.80998125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45956.80998125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45956.80998125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45956.80998125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45956.80998125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45956.80998125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45956.80998125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45956.80998125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45956.80998125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45956.80998125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45956.80998125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45956.80998125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45956.80998125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45956.80998125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45956.80998125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45956.80998125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45956.80998125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45956.80998125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45956.80998125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45956.80998125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45956.80998125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45956.80998125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45956.80998125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45956.80998125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45956.80998125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45956.80998125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45956.80998125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45956.80998125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45956.80998125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45956.80998125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45956.80998125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45956.80998125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45956.80998125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45956.80998125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45956.80998125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45956.80998125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45956.80998125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45956.80998125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45956.80998125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45956.80998125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45956.80998125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45956.80998125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45956.80998125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45956.80998125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45956.80998125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45956.80998125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45956.80998125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45956.80998125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45956.80998125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45956.80998125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45956.80998125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45956.80998125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45956.80998125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45956.80998125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45956.80998125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45956.80998125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45956.80998125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45956.80998125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45956.80998125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45956.80998125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45956.80998125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45956.80998125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45956.80998125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45956.80998125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45956.80998125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45956.80998125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45956.80998125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45956.80998125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45956.80998125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45956.80998125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45956.80998125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45956.80998125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45956.80998125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45956.80998125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45956.80998125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45956.80998125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45956.80998125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45956.80998125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45956.80998125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45956.80998125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45956.80998125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45956.80998125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45956.80998125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45956.80998125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45956.80998125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45956.80998125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45956.80998125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45956.80998125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45956.80998125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45956.80998125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45956.80998125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45956.80998125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45956.80998125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45956.80998125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45956.80998125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45956.80998125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45956.80998125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45956.80998125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45956.80998125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45956.80998125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45956.80998125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45956.80998125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45956.80998125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45956.80998125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45956.80998125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45956.80998125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45956.80998125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45956.80998125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45956.80998125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45956.80998125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45956.80998125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45956.80998125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45956.80998125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45956.80998125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45956.80998125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45956.80998125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45956.80998125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45956.80998125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45956.80998125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45956.80998125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45956.80998125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45956.80998125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45956.80998125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45956.80998125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45956.80998125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45956.80998125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45956.80998125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45956.80998125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45956.80998125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45956.80998125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45956.80998125</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45956.80998125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45956.80998125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45956.80998125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45956.80998125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45956.80998125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45956.80998125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45956.80998125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45956.80998125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45956.80998125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45956.80998125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45956.80998125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45956.80998125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45956.80998125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45956.80998125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45956.80998125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45956.80998125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45956.80998125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45956.80998125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45956.80998125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45956.80998125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45956.80998125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45956.80998125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45956.80998125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45956.80998125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45956.80998125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45956.80998125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45956.80998125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45956.80998125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45956.80998125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45956.80998125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45956.80998125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45956.80998125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45956.80998125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45956.80998125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45956.80998125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45956.80998125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45956.80998125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45956.80998125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45956.80998125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45956.80998125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45956.80998125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45956.80998125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45956.80998125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45956.80998125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45956.80998125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45956.80998125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45956.80998125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45956.80998125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45956.80998125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45956.80998125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45956.80998125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45956.80998125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45956.80998125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45956.80998125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45956.80998125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45956.80998125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45956.80998125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45956.80998125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45956.80998125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45956.80998125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45956.80998125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45956.80998125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45956.80998125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45956.80998125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45956.80998125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45956.80998125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45956.80998125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45956.80998125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45956.80998125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45956.80998125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45956.80998125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45956.80998125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45956.80998125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45956.80998125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45956.80998125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45956.80998125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45956.80998125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45956.80998125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45956.80998125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45956.80998125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45956.80998125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45956.80998125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45956.80998125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45956.80998125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45956.80998125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45956.80998125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45956.80998125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45956.80998125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45956.80998125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45956.80998125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45956.80998125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45956.80998125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45956.80998125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45956.80998125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45956.80998125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45956.80998125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45956.80998125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45956.80998125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45956.80998125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45956.80998125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45956.80998125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45956.80998125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45956.80998125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45956.80998125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45956.80998125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45956.80998125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45956.80998125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45956.80998125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45956.80998125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45956.80998125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45956.80998125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45956.80998125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45956.80998125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45956.80998125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45956.80998125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45956.80998125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45956.80998125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45956.80998125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45956.80998125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45956.80998125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45956.80998125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45956.80998125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45956.80998125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45956.80998125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45956.80998125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45956.80998125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45956.80998125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45956.80998125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45956.80998125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45956.80998125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45956.80998125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45956.80998125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45956.80998125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45956.80998125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45956.80998125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45956.80998125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45956.80998125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45956.80998125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45956.80998125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45956.80998125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45956.80998125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45956.80998125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45956.80998125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45956.80998125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45956.80998125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45956.80998125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45956.80998125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45956.80998125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45956.80998125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45956.80998125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45956.80998125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45956.80998125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45956.80998125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45956.80998125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45956.80998125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45956.80998125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45956.80998125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45956.80998125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45956.80998125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45956.80998125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45956.80998125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45956.80998125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45956.80998125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45956.80998125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45956.80998125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45956.80998125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45956.80998125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45956.80998125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45956.80998125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45956.80998125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45956.80998125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45956.80998125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45956.80998125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45956.80998125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45956.80998125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45956.80998125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45956.80998125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45956.80998125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45956.80998125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45956.80998125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45956.80998125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45956.80998125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45956.80998125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45956.80998125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45956.80998125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45956.80998125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45956.80998125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45956.80998125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45956.80998125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45956.80998125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45956.80998125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45956.80998125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45956.80998125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45956.80998125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45956.80998125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45956.80998125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45956.80998125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45956.80998125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45956.80998125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45956.80998125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45956.80998125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45956.80998125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45956.80998125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45956.80998125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45956.80998125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45956.80998125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45956.80998125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45956.80998125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45956.80998125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45956.80998125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45956.80998125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45956.80998125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45956.80998125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45956.80998125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45956.80998125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45956.80998125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45956.80998125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45956.80998125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45956.80998125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45956.80998125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45956.80998125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45956.80998125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45956.80998125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45956.80998125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45956.80998125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45956.80998125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45956.80998125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45956.80998125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45956.80998125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45956.80998125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45956.80998125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45956.80998125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45956.80998125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45956.80998125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45956.80998125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45956.80998125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45956.80998125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45956.80998125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45956.80998125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45956.80998125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45956.80998125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45956.80998125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45956.80998125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45956.80998125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45956.80998125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45956.80998125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45956.80998125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45956.80998125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45956.80998125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45956.80998125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45956.80998125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45956.80998125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45956.80998125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45956.80998125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45956.80998125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45956.80998125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45956.80998125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45956.80998125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45956.80998125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45956.80998125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45956.80998125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45956.80998125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45956.80998125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45956.80998125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45956.80998125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45956.80998125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45956.80998125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45956.80998125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45956.80998125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45956.80998125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45956.80998125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45956.80998125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45956.80998125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45956.80998125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45956.80998125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45956.80998125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45956.80998125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45956.80998125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45956.80998125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45956.80998125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45956.80998125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45956.80998125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45956.80998125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45956.80998125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45956.80998125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45956.80998125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45956.80998125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45956.80998125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45956.80998125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45956.80998125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45956.80998125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45956.80998125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45956.80998125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45956.80998125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45956.80998125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45956.80998125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45956.80998125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45956.80998125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45956.80998125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45956.80998125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45956.80998125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45956.80998125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45956.80998125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45956.80998125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45956.80998125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45956.80998125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45956.80998125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45956.80998125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45956.80998125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45956.80998125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45956.80998125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45956.80998125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45956.80998125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45956.80998125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45956.80998125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45956.80998125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45956.80998125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45956.80998125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45956.80998125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45956.80998125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45956.80998125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45956.80998125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45956.80998125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45956.80998125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45956.80998125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45956.80998125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45956.80998125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45956.80998125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45956.80998125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45956.80998125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45956.80998125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45956.80998125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45956.80998125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45956.80998125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45956.80998125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45956.80998125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45956.80998125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45956.80998125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45956.80998125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45956.80998125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45956.80998125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45956.80998125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45956.80998125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45956.80998125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45956.80998125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45956.80998125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45956.80998125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45956.80998125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45956.80998125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45956.80998125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45956.80998125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45956.80998125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45956.80998125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45956.80998125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45956.80998125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45956.80998125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45956.80998125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45956.80998125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45956.80998125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45956.80998125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45956.80998125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45956.80998125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45956.80998125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45956.80998125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45956.80998125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45956.80998125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45956.80998125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45956.80998125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45956.80998125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45956.80998125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45956.80998125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45956.80998125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45956.80998125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45956.80998125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45956.80998125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45956.80998125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45956.80998125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45956.80998125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45956.80998125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45956.80998125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45956.80998125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45956.80998125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45956.80998125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45956.80998125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45956.80998125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45956.80998125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45956.80998125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45956.80998125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45956.80998125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45956.80998125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45956.80998125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45956.80998125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45956.80998125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45956.80998125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45956.80998125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45956.80998125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45956.80998125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45956.80998125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45956.80998125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45956.80998125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45956.80998125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45956.80998125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45956.80998125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45956.80998125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45956.80998125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45956.80998125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45956.80998125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45956.80998125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45956.80998125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45956.80998125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45956.80998125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45956.80998125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45956.80998125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45956.80998125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45956.80998125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45956.80998125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45956.80998125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45956.80998125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45956.80998125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45956.80998125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45956.80998125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45956.80998125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45956.80998125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45956.80998125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45956.80998125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45956.80998125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45956.80998125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45956.80998125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45956.80998125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45956.80998125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45956.80998125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45956.80998125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45956.80998125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45956.80998125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45956.80998125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45956.80998125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45956.80998125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45956.80998125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45956.80998125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45956.80998125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45956.80998125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45956.80998125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45956.80998125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45956.80998125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45956.80998125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45956.80998125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45956.80998125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45956.80998125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45956.80998125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45956.80998125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45956.80998125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45956.80998125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45956.80998125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45956.80998125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45956.80998125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45956.80998125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45956.80998125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45956.80998125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45956.80998125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45956.80998125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45956.80998125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45956.80998125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45956.80998125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45956.80998125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45956.80998125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45956.80998125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45956.80998125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45956.80998125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45956.80998125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45956.80998125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45956.80998125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45956.80998125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45956.80998125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45956.80998125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45956.80998125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45956.80998125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45956.80998125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45956.80998125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45956.80998125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45956.80998125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45956.80998125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45956.80998125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45956.80998125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45956.80998125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45956.80998125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45956.80998125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45956.80998125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45956.80998125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45956.80998125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45956.80998125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45956.80998125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45956.80998125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45956.80998125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45956.80998125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45956.80998125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45956.80998125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45956.80998125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45956.80998125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45956.80998125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45956.80998125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45956.80998125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45956.80998125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45956.80998125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45956.80998125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45956.80998125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45956.80998125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45956.80998125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45956.80998125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45956.80998125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45956.80998125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45956.80998125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45956.80998125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45956.80998125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45956.80998125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45956.80998125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45956.80998125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45956.80998125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45956.80998125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45956.80998125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45956.80998125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45956.80998125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45956.80998125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45956.80998125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45956.80998125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45956.80998125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45956.80998125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45956.80998125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45956.80998125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45956.80998125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45956.80998125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45956.80998125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45956.80998125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45956.80998125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45956.80998125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45956.80998125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45956.80998125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45956.80998125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45956.80998125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45956.80998125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45956.80998125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45956.80998125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45956.80998125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45956.80998125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45956.80998125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45956.80998125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45956.80998125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45956.80998125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45956.80998125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45956.80998125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45956.80998125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45956.80998125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45956.80998125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45956.80998125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45956.80998125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45956.80998125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45956.80998125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45956.80998125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45956.80998125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45956.80998125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45956.80998125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45956.80998125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45956.80998125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45956.80998125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45956.80998125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45956.80998125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45956.80998125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45956.80998125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45956.80998125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45956.80998125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45956.80998125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45956.80998125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45956.80998125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45956.80998125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45956.80998125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45956.80998125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45956.80998125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45956.80998125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45956.80998125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45956.80998125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45956.80998125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45956.80998125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45956.80998125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45956.80998125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45956.80998125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45956.80998125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45956.80998125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45956.80998125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45956.80998125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45956.80998125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45956.80998125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45956.80998125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45956.80998125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45956.80998125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45956.80998125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45956.80998125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45956.80998125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45956.80998125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45956.80998125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45956.80998125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45956.80998125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45956.80998125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45956.80998125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45956.80998125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45956.80998125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45956.80998125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45956.80998125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45956.80998125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45956.80998125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45956.80998125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45956.80998125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45956.80998125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45956.80998125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45956.80998125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45956.80998125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45956.80998125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45956.80998125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45956.80998125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45956.80998125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45956.80998125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45956.80998125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45956.80998125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45956.80998125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45956.80998125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45956.80998125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45956.80998125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45956.80998125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45956.80998125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45956.80998125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45956.80998125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45956.80998125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45956.80998125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45956.80998125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45956.80998125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45956.80998125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45956.80998125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45956.80998125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45956.80998125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45956.80998125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45956.80998125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45956.80998125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45956.80998125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45956.80998125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45956.80998125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45956.80998125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45956.80998125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45956.80998125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45956.80998125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45956.80998125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45956.80998125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45956.80998125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45956.80998125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45956.80998125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45956.80998125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45956.80998125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45956.80998125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45956.80998125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45956.80998125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45956.80998125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45956.80998125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45956.80998125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45956.80998125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45956.80998125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45956.80998125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45956.80998125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45956.80998125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45956.80998125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45956.80998125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45956.80998125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45956.80998125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45956.80998125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45956.80998125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45956.80998125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45956.80998125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45956.80998125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45956.80998125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45956.80998125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45956.80998125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45956.80998125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45956.80998125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45956.80998125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45956.80998125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45956.80998125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45956.80998125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45956.80998125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45956.80998125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45956.80998125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45956.80998125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45956.80998125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45956.80998125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45956.80998125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45956.80998125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45956.80998125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45956.80998125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45956.80998125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45956.80998125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45956.80998125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45956.80998125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45956.80998125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45956.80998125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45956.80998125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45956.80998125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45956.80998125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45956.80998125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45956.80998125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45956.80998125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45956.80998125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45956.80998125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45956.80998125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45956.80998125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45956.80998125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45956.80998125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45956.80998125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45956.80998125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45956.80998125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45956.80998125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45956.80998125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45956.80998125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45956.80998125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45956.80998125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45956.80998125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45956.80998125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45956.80998125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45956.80998125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45956.80998125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45956.80998125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45956.80998125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45956.80998125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45956.80998125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45956.80998125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45956.80998125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45956.80998125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45956.80998125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45956.80998125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45956.80998125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45956.80998125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45956.80998125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45956.80998125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45956.80998125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45956.80998125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45956.80998125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45956.80998125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45956.80998125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45956.80998125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45956.80998125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45956.80998125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45956.80998125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45956.80998125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45956.80998125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45956.80998125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45956.80998125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45956.80998125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45956.80998125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45956.80998125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45956.80998125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45956.80998125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45956.80998125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45956.80998125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45956.80998125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45956.80998125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45956.80998125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45956.80998125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45956.80998125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45956.80998125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45956.80998125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45956.80998125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45956.80998125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45956.80998125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45956.80998125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45956.80998125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45956.80998125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45956.80998125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45956.80998125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45956.80998125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45956.80998125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45956.80998125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45956.80998125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45956.80998125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45956.80998125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45956.80998125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45956.80998125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45956.80998125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45956.80998125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45956.80998125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45956.80998125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45956.80998125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45956.80998125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45956.80998125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45956.80998125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45956.80998125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45956.80998125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45956.80998125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45956.80998125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45956.80998125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45956.80998125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45956.80998125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45956.80998125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45956.80998125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45956.80998125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45956.80998125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45956.80998125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45956.80998125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45956.80998125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45956.80998125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45956.80998125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45956.80998125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45956.80998125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45956.80998125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45956.80998125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45956.80998125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45956.80998125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45956.80998125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45956.80998125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45956.80998125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45956.80998125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45956.80998125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45956.80998125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45956.80998125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45956.80998125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45956.80998125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45956.80998125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45956.80998125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45956.80998125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45956.80998125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45956.80998125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45956.80998125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45956.80998125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45956.80998125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45956.80998125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45956.80998125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45956.80998125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45956.80998125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45956.80998125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45956.80998125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45956.80998125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45956.80998125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45956.80998125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45956.80998125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45956.80998125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45956.80998125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45956.80998125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45956.80998125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45956.80998125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45956.80998125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45956.80998125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45956.80998125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45956.80998125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45956.80998125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45956.80998125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45956.80998125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45956.80998125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45956.80998125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45956.80998125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45956.80998125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45956.80998125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45956.80998125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45956.80998125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45956.80998125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45956.80998125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45956.80998125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45956.80998125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45956.80998125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45956.80998125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45956.80998125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45956.80998125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45956.80998125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45956.80998125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45956.80998125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45956.80998125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45956.80998125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45956.80998125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45956.80998125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45956.80998125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45956.80998125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45956.80998125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45956.80998125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45956.80998125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45956.80998125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45956.80998125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45956.80998125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45956.80998125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45956.80998125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45956.80998125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45956.80998125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45956.80998125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45956.80998125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45956.80998125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45956.80998125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45956.80998125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45956.80998125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45956.80998125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45956.80998125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45956.80998125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45956.80998125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45956.80998125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45956.80998125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45956.80998125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45956.80998125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45956.80998125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45956.80998125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45956.80998125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45956.80998125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45956.80998125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45956.80998125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45956.80998125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45956.80998125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45956.80998125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45956.80998125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45956.80998125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45956.80998125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45956.80998125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45956.80998125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45956.80998125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45956.80998125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45956.80998125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45956.80998125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45956.80998125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45956.80998125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45956.80998125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45956.80998125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45956.80998125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45956.80998125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45956.80998125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45956.80998125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45956.80998125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45956.80998125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45956.80998125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45956.80998125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45956.80998125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45956.80998125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45956.80998125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45956.80998125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45956.80998125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45956.80998125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45956.80998125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45956.80998125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45956.80998125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45956.80998125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45956.80998125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45956.80998125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45956.80998125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45956.80998125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45956.80998125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45956.80998125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45956.80998125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45956.80998125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45956.80998125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45956.80998125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45956.80998125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45956.80998125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45956.80998125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45956.80998125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45956.80998125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45956.80998125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45956.80998125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45956.80998125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45956.80998125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45956.80998125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45956.80998125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45956.80998125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45956.80998125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45956.80998125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45956.80998125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45956.80998125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45956.80998125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45956.80998125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45956.80998125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45956.80998125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45956.80998125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45956.80998125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45956.80998125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45956.80998125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45956.80998125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45956.80998125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45956.80998125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45956.80998125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45956.80998125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45956.80998125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45956.80998125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45956.80998125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45956.80998125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45956.80998125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45956.80998125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45956.80998125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45956.80998125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45956.80998125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45956.80998125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45956.80998125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45956.80998125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45956.80998125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45956.80998125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45956.80998125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45956.80998125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45956.80998125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45956.80998125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45956.80998125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45956.80998125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45956.80998125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45956.80998125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45956.80998125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45956.80998125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45956.80998125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45956.80998125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45956.80998125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45956.80998125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45956.80998125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45956.80998125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45956.80998125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45956.80998125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45956.80998125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45956.80998125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45956.80998125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45956.80998125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45956.80998125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45956.80998125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45956.80998125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45956.80998125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45956.80998125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45956.80998125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45956.80998125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45956.80998125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45956.80998125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45956.80998125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45956.80998125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45956.80998125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45956.80998125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45956.80998125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45956.80998125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45956.80998125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45956.80998125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45956.80998125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45956.80998125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45956.80998125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45956.80998125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45956.80998125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45956.80998125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45956.80998125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45956.80998125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45956.80998125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45956.80998125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45956.80998125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45956.80998125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45956.80998125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45956.80998125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45956.80998125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45956.80998125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45956.80998125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45956.80998125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45956.80998125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45956.80998125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45956.80998125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45956.80998125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45956.80998125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45956.80998125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45956.80998125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45956.80998125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45956.80998125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45956.80998125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45956.80998125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45956.80998125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45956.80998125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45956.80998125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45956.80998125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45956.80998125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45956.80998125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45956.80998125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45956.80998125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45956.80998125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45956.80998125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45956.80998125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45956.80998125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45956.80998125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45956.80998125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45956.80998125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45956.80998125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45956.80998125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45956.80998125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45956.80998125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45956.80998125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45956.80998125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45956.80998125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45956.80998125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45956.80998125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45956.80998125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45956.80998125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45956.80998125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45956.80998125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45956.80998125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45956.80998125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45956.80998125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45956.80998125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45956.80998125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45956.80998125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45956.80998125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45956.80998125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45956.80998125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45956.80998125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45956.80998125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45956.80998125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45956.80998125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45956.80998125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45956.80998125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45956.80998125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45956.80998125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45956.80998125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45956.80998125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45956.80998125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45956.80998125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45956.80998125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45956.80998125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45956.80998125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45956.80998125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1"/>
  <sheetViews>
    <sheetView workbookViewId="0">
      <selection activeCell="A24" sqref="A24:XFD2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253.32926365740423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3.1752590277756099</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94" t="s">
        <v>36584</v>
      </c>
      <c r="E4" s="98" t="s">
        <v>38998</v>
      </c>
      <c r="F4" s="123">
        <v>45956.78125</v>
      </c>
      <c r="G4" s="124">
        <f ca="1">IFERROR(NOW()-F4,"")</f>
        <v>2.8731250000419095E-2</v>
      </c>
      <c r="H4" s="123">
        <v>45956.775439814817</v>
      </c>
      <c r="I4" s="119" t="str">
        <f>IFERROR(VLOOKUP(D4,DB!A:F,6,0),"")</f>
        <v>Generator-SG</v>
      </c>
      <c r="J4" s="119" t="str">
        <f>IFERROR(VLOOKUP(D4,DB!A:G,7,0),"")</f>
        <v>Vandalized</v>
      </c>
      <c r="K4" s="125" t="s">
        <v>39091</v>
      </c>
      <c r="L4" s="121" t="str">
        <f>IFERROR(VLOOKUP(D4,DB!A:I,9,0),"")</f>
        <v>Latis</v>
      </c>
    </row>
    <row r="5" spans="1:16" ht="15" customHeight="1">
      <c r="A5" s="119"/>
      <c r="B5" s="119" t="str">
        <f>IFERROR(VLOOKUP(D5,DB!A:K,11,0),"")</f>
        <v/>
      </c>
      <c r="C5" s="120"/>
      <c r="D5" s="121"/>
      <c r="E5" s="122"/>
      <c r="F5" s="123"/>
      <c r="G5" s="124">
        <f ca="1">IFERROR(NOW()-F5,"")</f>
        <v>45956.80998125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45956.80998125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45956.80998125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45956.80998125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45956.80998125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45956.80998125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45956.80998125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45956.80998125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45956.80998125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45956.80998125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45956.80998125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45956.80998125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45956.80998125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45956.80998125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45956.80998125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45956.80998125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45956.80998125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45956.80998125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45956.80998125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45956.80998125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45956.80998125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45956.80998125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45956.80998125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45956.80998125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45956.80998125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45956.80998125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45956.80998125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45956.80998125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45956.80998125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45956.80998125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45956.80998125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45956.80998125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45956.80998125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45956.80998125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45956.80998125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45956.80998125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45956.80998125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45956.80998125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45956.80998125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45956.80998125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45956.80998125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45956.80998125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45956.80998125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45956.80998125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45956.80998125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45956.80998125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45956.80998125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45956.80998125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45956.80998125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45956.80998125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45956.80998125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45956.80998125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45956.80998125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45956.80998125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45956.80998125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45956.80998125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45956.80998125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45956.80998125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45956.80998125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45956.80998125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45956.80998125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45956.80998125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45956.80998125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45956.80998125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45956.80998125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45956.80998125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45956.80998125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45956.80998125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45956.80998125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45956.80998125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45956.80998125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45956.80998125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45956.80998125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45956.80998125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45956.80998125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45956.80998125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45956.80998125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45956.80998125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45956.80998125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45956.80998125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45956.80998125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45956.80998125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45956.80998125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45956.80998125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45956.80998125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45956.80998125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45956.80998125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45956.80998125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45956.80998125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45956.80998125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45956.80998125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45956.80998125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45956.80998125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45956.80998125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45956.80998125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45956.80998125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45956.80998125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45956.80998125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45956.80998125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45956.80998125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45956.80998125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45956.80998125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45956.80998125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45956.80998125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45956.80998125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45956.80998125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45956.80998125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45956.80998125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45956.80998125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45956.80998125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45956.80998125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45956.80998125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45956.80998125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45956.80998125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45956.80998125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45956.80998125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45956.80998125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45956.80998125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45956.80998125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45956.80998125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45956.80998125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45956.80998125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45956.80998125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45956.80998125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45956.80998125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45956.80998125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45956.80998125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45956.80998125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45956.80998125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45956.80998125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45956.80998125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45956.80998125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45956.80998125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45956.80998125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45956.80998125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45956.80998125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45956.80998125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45956.80998125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45956.80998125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45956.80998125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45956.80998125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45956.80998125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45956.80998125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45956.80998125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45956.80998125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45956.80998125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45956.80998125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45956.80998125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45956.80998125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45956.80998125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45956.80998125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45956.80998125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45956.80998125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45956.80998125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45956.80998125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45956.80998125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45956.80998125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45956.80998125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45956.80998125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45956.80998125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45956.80998125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45956.80998125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45956.80998125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45956.80998125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45956.80998125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45956.80998125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45956.80998125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45956.80998125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45956.80998125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45956.80998125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45956.80998125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45956.80998125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45956.80998125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45956.80998125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45956.80998125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45956.80998125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45956.80998125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45956.80998125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45956.80998125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45956.80998125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45956.80998125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45956.80998125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45956.80998125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45956.80998125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45956.80998125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45956.80998125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45956.80998125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45956.80998125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45956.80998125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45956.80998125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45956.80998125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45956.80998125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45956.80998125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45956.80998125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45956.80998125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45956.80998125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45956.80998125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45956.80998125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45956.80998125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45956.80998125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45956.80998125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45956.80998125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45956.80998125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45956.80998125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45956.80998125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45956.80998125</v>
      </c>
      <c r="H210" s="123"/>
      <c r="I210" s="119" t="str">
        <f>IFERROR(VLOOKUP(D210,DB!A:F,6,0),"")</f>
        <v/>
      </c>
      <c r="J210" s="119" t="str">
        <f>IFERROR(VLOOKUP(D210,DB!A:G,7,0),"")</f>
        <v/>
      </c>
      <c r="K210" s="125"/>
      <c r="L210" s="121" t="str">
        <f>IFERROR(VLOOKUP(D210,DB!A:I,9,0),"")</f>
        <v/>
      </c>
    </row>
    <row r="211" spans="1:12" ht="15" customHeight="1">
      <c r="A211" s="126"/>
      <c r="B211" s="126" t="str">
        <f>IFERROR(VLOOKUP(D211,DB!A:K,11,0),"")</f>
        <v/>
      </c>
      <c r="C211" s="127"/>
      <c r="D211" s="128"/>
      <c r="E211" s="129"/>
      <c r="F211" s="130"/>
      <c r="G211" s="131">
        <f ca="1">IFERROR(NOW()-F211,"")</f>
        <v>45956.80998125</v>
      </c>
      <c r="H211" s="130"/>
      <c r="I211" s="126" t="str">
        <f>IFERROR(VLOOKUP(D211,DB!A:F,6,0),"")</f>
        <v/>
      </c>
      <c r="J211" s="126" t="str">
        <f>IFERROR(VLOOKUP(D211,DB!A:G,7,0),"")</f>
        <v/>
      </c>
      <c r="K211" s="132"/>
      <c r="L211" s="128" t="str">
        <f>IFERROR(VLOOKUP(D211,DB!A:I,9,0),"")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64.977921064812108</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30.621103935183783</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8.1488701388880145</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0.30402060185588198</v>
      </c>
      <c r="H5" s="153">
        <v>45956.07471064815</v>
      </c>
      <c r="I5" s="152" t="str">
        <f>IFERROR(VLOOKUP(D5,DB!A:F,6,0),"")</f>
        <v>SCECO</v>
      </c>
      <c r="J5" s="152" t="str">
        <f>IFERROR(VLOOKUP(D5,DB!A:G,7,0),"")</f>
        <v>No BB Design</v>
      </c>
      <c r="K5" s="152" t="s">
        <v>39099</v>
      </c>
      <c r="L5" s="152" t="str">
        <f>IFERROR(VLOOKUP(D5,DB!A:I,9,0),"")</f>
        <v>Latis</v>
      </c>
    </row>
    <row r="6" spans="1:13" ht="30.75">
      <c r="A6" s="152" t="s">
        <v>39100</v>
      </c>
      <c r="B6" s="152" t="str">
        <f>IFERROR(VLOOKUP(D6,DB!A:K,11,0),"")</f>
        <v>R5</v>
      </c>
      <c r="C6" s="152">
        <v>1</v>
      </c>
      <c r="D6" s="152" t="s">
        <v>31265</v>
      </c>
      <c r="E6" s="152" t="s">
        <v>39081</v>
      </c>
      <c r="F6" s="153">
        <v>45956.726053240738</v>
      </c>
      <c r="G6" s="154">
        <f ca="1">IFERROR(NOW()-F6,"")</f>
        <v>8.3928009262308478E-2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45956.80998125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45956.80998125</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45956.80998125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45956.80998125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45956.80998125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45956.80998125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45956.80998125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45956.80998125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45956.80998125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45956.80998125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45956.80998125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45956.80998125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45956.80998125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45956.80998125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45956.80998125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45956.80998125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45956.80998125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45956.80998125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45956.80998125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45956.80998125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45956.80998125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45956.80998125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45956.80998125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45956.80998125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45956.80998125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45956.80998125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45956.80998125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45956.80998125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45956.80998125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45956.80998125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45956.80998125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45956.80998125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45956.80998125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45956.80998125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45956.80998125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45956.80998125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45956.80998125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45956.80998125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45956.80998125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45956.80998125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45956.80998125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45956.80998125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45956.80998125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45956.80998125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45956.80998125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45956.80998125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45956.80998125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45956.80998125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45956.80998125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45956.80998125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45956.80998125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45956.80998125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45956.80998125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45956.80998125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45956.80998125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45956.80998125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45956.80998125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45956.80998125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45956.80998125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45956.80998125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45956.80998125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45956.80998125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45956.80998125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45956.80998125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45956.80998125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45956.80998125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45956.80998125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45956.80998125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45956.80998125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45956.80998125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45956.80998125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45956.80998125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45956.80998125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45956.80998125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45956.80998125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45956.80998125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45956.80998125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45956.80998125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45956.80998125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45956.80998125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45956.80998125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45956.80998125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45956.80998125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45956.80998125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45956.80998125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45956.80998125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45956.80998125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45956.80998125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45956.80998125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45956.80998125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45956.80998125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45956.80998125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45956.80998125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45956.80998125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45956.80998125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45956.80998125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45956.80998125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45956.80998125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45956.80998125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45956.80998125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45956.80998125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45956.80998125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45956.80998125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45956.80998125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45956.80998125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45956.80998125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45956.80998125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45956.80998125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45956.80998125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45956.80998125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45956.80998125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45956.80998125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45956.80998125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45956.80998125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45956.80998125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45956.80998125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45956.80998125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45956.80998125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45956.80998125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45956.80998125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45956.80998125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45956.80998125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45956.80998125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45956.80998125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45956.80998125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45956.80998125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45956.80998125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45956.80998125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45956.80998125</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45956.80998125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45956.80998125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45956.80998125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45956.80998125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45956.80998125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45956.80998125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45956.80998125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45956.80998125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45956.80998125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45956.80998125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45956.80998125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45956.80998125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45956.80998125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45956.80998125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45956.80998125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45956.80998125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45956.80998125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45956.80998125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45956.80998125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45956.80998125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45956.80998125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45956.80998125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45956.80998125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45956.80998125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45956.80998125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45956.80998125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45956.80998125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45956.80998125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45956.80998125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45956.80998125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45956.80998125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45956.80998125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45956.80998125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45956.80998125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45956.80998125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45956.80998125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45956.80998125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45956.80998125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45956.80998125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45956.80998125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45956.80998125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45956.80998125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45956.80998125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45956.80998125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45956.80998125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45956.80998125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45956.80998125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45956.80998125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45956.80998125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45956.80998125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45956.80998125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45956.80998125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45956.80998125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45956.80998125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45956.80998125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45956.80998125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45956.80998125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45956.80998125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45956.80998125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45956.80998125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45956.80998125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45956.80998125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45956.80998125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45956.80998125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45956.80998125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45956.80998125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45956.80998125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45956.80998125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45956.80998125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45956.80998125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45956.80998125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45956.80998125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45956.80998125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45956.80998125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45956.80998125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45956.80998125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45956.80998125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45956.80998125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45956.80998125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45956.80998125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45956.80998125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45956.80998125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45956.80998125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45956.80998125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45956.80998125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45956.80998125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45956.80998125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45956.80998125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45956.80998125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45956.80998125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45956.80998125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45956.80998125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45956.80998125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45956.80998125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45956.80998125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45956.80998125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45956.80998125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45956.80998125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45956.80998125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45956.80998125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45956.80998125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45956.80998125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45956.80998125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45956.80998125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45956.80998125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45956.80998125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45956.80998125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45956.80998125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45956.80998125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45956.80998125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45956.80998125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45956.80998125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45956.80998125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45956.80998125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45956.80998125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45956.80998125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45956.80998125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45956.80998125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45956.80998125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45956.80998125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45956.80998125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45956.80998125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45956.80998125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45956.80998125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45956.80998125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45956.80998125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45956.80998125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45956.80998125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45956.80998125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45956.80998125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45956.80998125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45956.80998125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45956.80998125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45956.80998125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45956.80998125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45956.80998125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45956.80998125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45956.80998125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45956.80998125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45956.80998125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45956.80998125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45956.80998125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45956.80998125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45956.80998125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45956.80998125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45956.80998125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45956.80998125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45956.80998125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45956.80998125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45956.80998125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45956.80998125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45956.80998125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45956.80998125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45956.80998125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45956.80998125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45956.80998125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45956.80998125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45956.80998125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45956.80998125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45956.80998125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45956.80998125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45956.80998125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45956.80998125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45956.80998125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45956.80998125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45956.80998125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45956.80998125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45956.80998125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45956.80998125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45956.80998125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45956.80998125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45956.80998125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45956.80998125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45956.80998125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45956.80998125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45956.80998125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45956.80998125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45956.80998125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45956.80998125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45956.80998125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45956.80998125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45956.80998125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45956.80998125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45956.80998125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45956.80998125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45956.80998125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45956.80998125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45956.80998125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45956.80998125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45956.80998125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45956.80998125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45956.80998125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45956.80998125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45956.80998125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45956.80998125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45956.80998125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45956.80998125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45956.80998125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45956.80998125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45956.80998125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45956.80998125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45956.80998125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45956.80998125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45956.80998125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45956.80998125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45956.80998125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45956.80998125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45956.80998125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45956.80998125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45956.80998125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45956.80998125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45956.80998125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45956.80998125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45956.80998125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45956.80998125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45956.80998125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45956.80998125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45956.80998125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45956.80998125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45956.80998125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45956.80998125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45956.80998125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45956.80998125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45956.80998125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45956.80998125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45956.80998125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45956.80998125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45956.80998125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45956.80998125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45956.80998125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45956.80998125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45956.80998125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45956.80998125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45956.80998125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45956.80998125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45956.80998125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45956.80998125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45956.80998125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45956.80998125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45956.80998125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45956.80998125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45956.80998125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45956.80998125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45956.80998125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45956.80998125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45956.80998125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45956.80998125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45956.80998125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45956.80998125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45956.80998125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45956.80998125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45956.80998125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45956.80998125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45956.80998125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45956.80998125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45956.80998125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45956.80998125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45956.80998125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45956.80998125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45956.80998125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45956.80998125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45956.80998125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45956.80998125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45956.80998125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45956.80998125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45956.80998125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45956.80998125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45956.80998125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45956.80998125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45956.80998125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45956.80998125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45956.80998125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45956.80998125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45956.80998125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45956.80998125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45956.80998125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45956.80998125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45956.80998125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45956.80998125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45956.80998125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45956.80998125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45956.80998125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45956.80998125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45956.80998125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45956.80998125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45956.80998125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45956.80998125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45956.80998125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45956.80998125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45956.80998125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45956.80998125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45956.80998125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45956.80998125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45956.80998125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45956.80998125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45956.80998125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45956.80998125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45956.80998125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45956.80998125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45956.80998125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45956.80998125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45956.80998125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45956.80998125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45956.80998125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45956.80998125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45956.80998125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45956.80998125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45956.80998125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45956.80998125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45956.80998125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45956.80998125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45956.80998125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45956.80998125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45956.80998125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45956.80998125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45956.80998125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45956.80998125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45956.80998125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45956.80998125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45956.80998125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45956.80998125</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c r="G2" s="77">
        <f ca="1">IFERROR(NOW()-F2,"-")</f>
        <v>45956.80998125</v>
      </c>
      <c r="H2" s="107">
        <v>45956.092986111114</v>
      </c>
      <c r="I2" s="103" t="str">
        <f>IFERROR(VLOOKUP(D2,DB!A:F,6,0),"")</f>
        <v>Generator-SG</v>
      </c>
      <c r="J2" s="102" t="str">
        <f>IFERROR(VLOOKUP(D2,DB!A:G,7,0),"")</f>
        <v>Vandalized</v>
      </c>
      <c r="K2" s="108" t="s">
        <v>39103</v>
      </c>
      <c r="L2" s="109" t="str">
        <f>IFERROR(VLOOKUP(D2,DB!A:I,9,0),"")</f>
        <v>Latis</v>
      </c>
    </row>
    <row r="3" spans="1:16383" ht="31.5" customHeight="1">
      <c r="A3" s="104"/>
      <c r="B3" s="103" t="str">
        <f>IFERROR(VLOOKUP(D3,DB!A:K,11,0),"")</f>
        <v/>
      </c>
      <c r="C3" s="105"/>
      <c r="D3" s="103"/>
      <c r="E3" s="106"/>
      <c r="F3" s="107"/>
      <c r="G3" s="77">
        <f ca="1">IFERROR(NOW()-F3,"-")</f>
        <v>45956.80998125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45956.80998125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45956.80998125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45956.80998125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45956.80998125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45956.80998125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45956.80998125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45956.80998125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45956.80998125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45956.80998125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45956.80998125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45956.80998125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45956.80998125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45956.80998125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45956.80998125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45956.80998125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45956.80998125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45956.80998125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45956.80998125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45956.80998125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45956.80998125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45956.80998125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45956.80998125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45956.80998125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45956.80998125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45956.80998125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45956.80998125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45956.80998125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45956.80998125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45956.80998125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45956.80998125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45956.80998125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45956.80998125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45956.80998125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45956.80998125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45956.80998125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45956.80998125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45956.80998125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45956.80998125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45956.80998125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45956.80998125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45956.80998125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45956.80998125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45956.80998125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45956.80998125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45956.80998125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45956.80998125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45956.80998125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45956.80998125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45956.80998125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45956.80998125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45956.80998125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45956.80998125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45956.80998125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45956.80998125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45956.80998125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45956.80998125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45956.80998125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45956.80998125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45956.80998125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45956.80998125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45956.80998125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45956.80998125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45956.80998125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45956.80998125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45956.80998125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45956.80998125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45956.80998125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45956.80998125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45956.80998125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45956.80998125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45956.80998125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45956.80998125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45956.80998125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45956.80998125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45956.80998125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45956.80998125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45956.80998125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45956.80998125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45956.80998125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45956.80998125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45956.80998125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45956.80998125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45956.80998125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45956.80998125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45956.80998125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45956.80998125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45956.80998125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45956.80998125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45956.80998125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45956.80998125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45956.80998125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45956.80998125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45956.80998125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45956.80998125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45956.80998125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45956.80998125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45956.80998125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45956.80998125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45956.80998125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45956.80998125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45956.80998125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45956.80998125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45956.80998125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45956.80998125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45956.80998125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45956.80998125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45956.80998125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45956.80998125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45956.80998125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45956.80998125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45956.80998125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45956.80998125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45956.80998125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45956.80998125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45956.80998125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45956.80998125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45956.80998125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45956.80998125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45956.80998125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45956.80998125</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2025-10-26T16:27:12Z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