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90" documentId="13_ncr:1_{F6CB121F-512D-4AA6-A0C1-0FB36C537598}" xr6:coauthVersionLast="47" xr6:coauthVersionMax="47" xr10:uidLastSave="{D26DB8F4-70FA-4739-978A-AF8A01AEE97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<sst xmlns="http://schemas.openxmlformats.org/spreadsheetml/2006/main" count="180301" uniqueCount="39136">
  <si>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</si>
  <si>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</si>
  <si>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</si>
  <si>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</si>
  <si>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</si>
  <si>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</si>
  <si>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</si>
  <si>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</si>
  <si>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</si>
  <si>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</si>
  <si>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</si>
  <si>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</si>
  <si>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</si>
  <si>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</si>
  <si>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</si>
  <si>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</si>
  <si>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</si>
  <si>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</si>
  <si>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</si>
  <si>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</si>
  <si>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</si>
  <si>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</si>
  <si>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</si>
  <si>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</si>
  <si>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</si>
  <si>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</si>
  <si>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</si>
  <si>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</si>
  <si>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</si>
  <si>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</si>
  <si>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</si>
  <si>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</si>
  <si>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</si>
  <si>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</si>
  <si>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</si>
  <si>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</si>
  <si>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</si>
  <si>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</si>
  <si>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</si>
  <si>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</si>
  <si>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</si>
  <si>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</si>
  <si>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</si>
  <si>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</si>
  <si>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</si>
  <si>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</si>
  <si>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</si>
  <si>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</si>
  <si>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</si>
  <si>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</si>
  <si>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</si>
  <si>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</si>
  <si>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</si>
  <si>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</si>
  <si>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</si>
  <si>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</si>
  <si>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</si>
  <si>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</si>
  <si>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</si>
  <si>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</si>
  <si>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</si>
  <si>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</si>
  <si>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</si>
  <si>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</si>
  <si>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</si>
  <si>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</si>
  <si>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</si>
  <si>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</si>
  <si>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</si>
  <si>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</si>
  <si>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</si>
  <si>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</si>
  <si>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</si>
  <si>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</si>
  <si>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</si>
  <si>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</si>
  <si>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</si>
  <si>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</si>
  <si>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</si>
  <si>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</si>
  <si>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</si>
  <si>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</si>
  <si>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</si>
  <si>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</si>
  <si>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</si>
  <si>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</si>
  <si>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</si>
  <si>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</si>
  <si>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</si>
  <si>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</si>
  <si>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</si>
  <si>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</si>
  <si>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</si>
  <si>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</si>
  <si>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</si>
  <si>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</si>
  <si>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</si>
  <si>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</si>
  <si>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</si>
  <si>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</si>
  <si>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</si>
  <si>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</si>
  <si>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</si>
  <si>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</si>
  <si>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</si>
  <si>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</si>
  <si>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</si>
  <si>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</si>
  <si>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</si>
  <si>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</si>
  <si>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</si>
  <si>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</si>
  <si>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</si>
  <si>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</si>
  <si>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</si>
  <si>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</si>
  <si>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</si>
  <si>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</si>
  <si>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</si>
  <si>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</si>
  <si>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</si>
  <si>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</si>
  <si>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</si>
  <si>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</si>
  <si>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</si>
  <si>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</si>
  <si>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</si>
  <si>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</si>
  <si>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</si>
  <si>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</si>
  <si>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</si>
  <si>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</si>
  <si>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</si>
  <si>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</si>
  <si>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</si>
  <si>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</si>
  <si>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</si>
  <si>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</si>
  <si>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</si>
  <si>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</si>
  <si>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</si>
  <si>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</si>
  <si>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</si>
  <si>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</si>
  <si>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</si>
  <si>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</si>
  <si>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</si>
  <si>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</si>
  <si>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</si>
  <si>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</si>
  <si>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</si>
  <si>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</si>
  <si>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</si>
  <si>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</si>
  <si>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</si>
  <si>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</si>
  <si>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</si>
  <si>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</si>
  <si>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</si>
  <si>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</si>
  <si>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</si>
  <si>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</si>
  <si>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</si>
  <si>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</si>
  <si>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</si>
  <si>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</si>
  <si>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</si>
  <si>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</si>
  <si>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</si>
  <si>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</si>
  <si>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</si>
  <si>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</si>
  <si>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</si>
  <si>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</si>
  <si>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</si>
  <si>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</si>
  <si>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</si>
  <si>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</si>
  <si>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</si>
  <si>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</si>
  <si>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</si>
  <si>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</si>
  <si>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</si>
  <si>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</si>
  <si>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</si>
  <si>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</si>
  <si>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</si>
  <si>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</si>
  <si>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</si>
  <si>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</si>
  <si>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</si>
  <si>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</si>
  <si>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</si>
  <si>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</si>
  <si>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</si>
  <si>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</si>
  <si>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</si>
  <si>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</si>
  <si>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</si>
  <si>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</si>
  <si>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</si>
  <si>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</si>
  <si>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</si>
  <si>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</si>
  <si>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</si>
  <si>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</si>
  <si>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</si>
  <si>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</si>
  <si>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</si>
  <si>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</si>
  <si>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</si>
  <si>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</si>
  <si>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</si>
  <si>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</si>
  <si>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</si>
  <si>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</si>
  <si>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</si>
  <si>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</si>
  <si>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</si>
  <si>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</si>
  <si>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</si>
  <si>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</si>
  <si>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</si>
  <si>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</si>
  <si>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</si>
  <si>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</si>
  <si>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</si>
  <si>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</si>
  <si>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</si>
  <si>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</si>
  <si>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</si>
  <si>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</si>
  <si>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</si>
  <si>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</si>
  <si>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</si>
  <si>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</si>
  <si>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</si>
  <si>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</si>
  <si>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</si>
  <si>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</si>
  <si>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</si>
  <si>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</si>
  <si>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</si>
  <si>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</si>
  <si>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</si>
  <si>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</si>
  <si>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</si>
  <si>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</si>
  <si>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</si>
  <si>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</si>
  <si>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</si>
  <si>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</si>
  <si>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</si>
  <si>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</si>
  <si>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</si>
  <si>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</si>
  <si>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</si>
  <si>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</si>
  <si>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</si>
  <si>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</si>
  <si>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</si>
  <si>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</si>
  <si>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</si>
  <si>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</si>
  <si>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</si>
  <si>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</si>
  <si>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</si>
  <si>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</si>
  <si>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</si>
  <si>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</si>
  <si>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</si>
  <si>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</si>
  <si>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</si>
  <si>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</si>
  <si>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</si>
  <si>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</si>
  <si>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</si>
  <si>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</si>
  <si>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</si>
  <si>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</si>
  <si>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</si>
  <si>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</si>
  <si>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</si>
  <si>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</si>
  <si>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</si>
  <si>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</si>
  <si>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</si>
  <si>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</si>
  <si>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</si>
  <si>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</si>
  <si>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</si>
  <si>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</si>
  <si>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</si>
  <si>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</si>
  <si>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</si>
  <si>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</si>
  <si>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</si>
  <si>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</si>
  <si>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</si>
  <si>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</si>
  <si>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</si>
  <si>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</si>
  <si>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</si>
  <si>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</si>
  <si>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</si>
  <si>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</si>
  <si>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</si>
  <si>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</si>
  <si>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</si>
  <si>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</si>
  <si>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</si>
  <si>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</si>
  <si>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</si>
  <si>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</si>
  <si>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</si>
  <si>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</si>
  <si>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</si>
  <si>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</si>
  <si>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</si>
  <si>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</si>
  <si>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</si>
  <si>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</si>
  <si>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</si>
  <si>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</si>
  <si>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</si>
  <si>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</si>
  <si>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</si>
  <si>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</si>
  <si>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</si>
  <si>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</si>
  <si>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</si>
  <si>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</si>
  <si>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</si>
  <si>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</si>
  <si>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</si>
  <si>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</si>
  <si>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</si>
  <si>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</si>
  <si>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</si>
  <si>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</si>
  <si>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</si>
  <si>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</si>
  <si>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</si>
  <si>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</si>
  <si>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</si>
  <si>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</si>
  <si>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</si>
  <si>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</si>
  <si>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</si>
  <si>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</si>
  <si>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</si>
  <si>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</si>
  <si>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</si>
  <si>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</si>
  <si>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</si>
  <si>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</si>
  <si>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</si>
  <si>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</si>
  <si>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</si>
  <si>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</si>
  <si>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</si>
  <si>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</si>
  <si>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</si>
  <si>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</si>
  <si>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</si>
  <si>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</si>
  <si>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</si>
  <si>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</si>
  <si>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</si>
  <si>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</si>
  <si>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</si>
  <si>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</si>
  <si>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</si>
  <si>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</si>
  <si>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</si>
  <si>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</si>
  <si>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</si>
  <si>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</si>
  <si>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</si>
  <si>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</si>
  <si>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</si>
  <si>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</si>
  <si>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</si>
  <si>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</si>
  <si>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</si>
  <si>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</si>
  <si>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</si>
  <si>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</si>
  <si>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</si>
  <si>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</si>
  <si>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</si>
  <si>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</si>
  <si>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</si>
  <si>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</si>
  <si>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</si>
  <si>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</si>
  <si>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</si>
  <si>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</si>
  <si>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</si>
  <si>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</si>
  <si>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</si>
  <si>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</si>
  <si>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</si>
  <si>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</si>
  <si>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</si>
  <si>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</si>
  <si>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</si>
  <si>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</si>
  <si>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</si>
  <si>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</si>
  <si>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</si>
  <si>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</si>
  <si>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</si>
  <si>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</si>
  <si>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</si>
  <si>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</si>
  <si>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</si>
  <si>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</si>
  <si>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</si>
  <si>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</si>
  <si>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</si>
  <si>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</si>
  <si>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</si>
  <si>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</si>
  <si>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</si>
  <si>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</si>
  <si>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</si>
  <si>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</si>
  <si>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</si>
  <si>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</si>
  <si>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</si>
  <si>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</si>
  <si>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</si>
  <si>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</si>
  <si>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</si>
  <si>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</si>
  <si>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</si>
  <si>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</si>
  <si>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</si>
  <si>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</si>
  <si>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</si>
  <si>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</si>
  <si>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</si>
  <si>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</si>
  <si>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</si>
  <si>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</si>
  <si>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</si>
  <si>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</si>
  <si>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</si>
  <si>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</si>
  <si>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</si>
  <si>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</si>
  <si>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</si>
  <si>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</si>
  <si>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</si>
  <si>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</si>
  <si>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</si>
  <si>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</si>
  <si>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</si>
  <si>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</si>
  <si>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</si>
  <si>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</si>
  <si>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</si>
  <si>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</si>
  <si>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</si>
  <si>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</si>
  <si>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</si>
  <si>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</si>
  <si>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</si>
  <si>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</si>
  <si>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</si>
  <si>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</si>
  <si>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</si>
  <si>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</si>
  <si>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</si>
  <si>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</si>
  <si>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</si>
  <si>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</si>
  <si>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</si>
  <si>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</si>
  <si>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</si>
  <si>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</si>
  <si>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</si>
  <si>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</si>
  <si>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</si>
  <si>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</si>
  <si>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</si>
  <si>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</si>
  <si>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</si>
  <si>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</si>
  <si>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</si>
  <si>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</si>
  <si>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</si>
  <si>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</si>
  <si>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</si>
  <si>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</si>
  <si>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</si>
  <si>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</si>
  <si>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</si>
  <si>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</si>
  <si>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</si>
  <si>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</si>
  <si>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</si>
  <si>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</si>
  <si>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</si>
  <si>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</si>
  <si>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</si>
  <si>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</si>
  <si>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</si>
  <si>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</si>
  <si>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</si>
  <si>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</si>
  <si>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</si>
  <si>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</si>
  <si>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</si>
  <si>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</si>
  <si>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</si>
  <si>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</si>
  <si>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</si>
  <si>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</si>
  <si>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</si>
  <si>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</si>
  <si>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</si>
  <si>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</si>
  <si>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</si>
  <si>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</si>
  <si>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</si>
  <si>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</si>
  <si>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</si>
  <si>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</si>
  <si>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</si>
  <si>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</si>
  <si>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</si>
  <si>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</si>
  <si>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</si>
  <si>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</si>
  <si>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</si>
  <si>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</si>
  <si>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</si>
  <si>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</si>
  <si>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</si>
  <si>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</si>
  <si>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</si>
  <si>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</si>
  <si>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</si>
  <si>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</si>
  <si>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</si>
  <si>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</si>
  <si>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</si>
  <si>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</si>
  <si>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</si>
  <si>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</si>
  <si>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</si>
  <si>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</si>
  <si>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</si>
  <si>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</si>
  <si>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</si>
  <si>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</si>
  <si>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</si>
  <si>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</si>
  <si>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</si>
  <si>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</si>
  <si>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</si>
  <si>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</si>
  <si>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</si>
  <si>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</si>
  <si>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</si>
  <si>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</si>
  <si>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</si>
  <si>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</si>
  <si>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</si>
  <si>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</si>
  <si>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</si>
  <si>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</si>
  <si>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</si>
  <si>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</si>
  <si>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</si>
  <si>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</si>
  <si>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</si>
  <si>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</si>
  <si>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</si>
  <si>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</si>
  <si>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</si>
  <si>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</si>
  <si>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</si>
  <si>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</si>
  <si>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</si>
  <si>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</si>
  <si>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</si>
  <si>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</si>
  <si>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</si>
  <si>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</si>
  <si>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</si>
  <si>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</si>
  <si>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</si>
  <si>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</si>
  <si>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</si>
  <si>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</si>
  <si>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</si>
  <si>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</si>
  <si>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</si>
  <si>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</si>
  <si>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</si>
  <si>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</si>
  <si>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</si>
  <si>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</si>
  <si>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</si>
  <si>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</si>
  <si>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</si>
  <si>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</si>
  <si>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</si>
  <si>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</si>
  <si>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</si>
  <si>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</si>
  <si>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</si>
  <si>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</si>
  <si>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</si>
  <si>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</si>
  <si>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</si>
  <si>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</si>
  <si>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</si>
  <si>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</si>
  <si>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</si>
  <si>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</si>
  <si>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</si>
  <si>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</si>
  <si>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</si>
  <si>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</si>
  <si>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</si>
  <si>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</si>
  <si>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</si>
  <si>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</si>
  <si>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</si>
  <si>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</si>
  <si>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</si>
  <si>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</si>
  <si>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</si>
  <si>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</si>
  <si>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</si>
  <si>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</si>
  <si>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</si>
  <si>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</si>
  <si>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</si>
  <si>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</si>
  <si>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</si>
  <si>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</si>
  <si>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</si>
  <si>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</si>
  <si>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</si>
  <si>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</si>
  <si>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</si>
  <si>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</si>
  <si>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</si>
  <si>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</si>
  <si>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</si>
  <si>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</si>
  <si>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</si>
  <si>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</si>
  <si>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</si>
  <si>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</si>
  <si>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</si>
  <si>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</si>
  <si>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</si>
  <si>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</si>
  <si>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</si>
  <si>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</si>
  <si>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</si>
  <si>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</si>
  <si>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</si>
  <si>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</si>
  <si>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</si>
  <si>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</si>
  <si>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</si>
  <si>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</si>
  <si>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</si>
  <si>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</si>
  <si>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</si>
  <si>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</si>
  <si>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</si>
  <si>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</si>
  <si>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</si>
  <si>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</si>
  <si>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</si>
  <si>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</si>
  <si>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</si>
  <si>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</si>
  <si>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</si>
  <si>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</si>
  <si>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</si>
  <si>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</si>
  <si>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</si>
  <si>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</si>
  <si>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</si>
  <si>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</si>
  <si>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</si>
  <si>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</si>
  <si>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</si>
  <si>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</si>
  <si>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</si>
  <si>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</si>
  <si>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</si>
  <si>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</si>
  <si>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</si>
  <si>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</si>
  <si>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</si>
  <si>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</si>
  <si>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</si>
  <si>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</si>
  <si>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</si>
  <si>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</si>
  <si>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</si>
  <si>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</si>
  <si>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</si>
  <si>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</si>
  <si>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</si>
  <si>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</si>
  <si>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</si>
  <si>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</si>
  <si>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</si>
  <si>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</si>
  <si>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</si>
  <si>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</si>
  <si>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</si>
  <si>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</si>
  <si>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</si>
  <si>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</si>
  <si>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</si>
  <si>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</si>
  <si>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</si>
  <si>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</si>
  <si>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</si>
  <si>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</si>
  <si>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</si>
  <si>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</si>
  <si>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</si>
  <si>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</si>
  <si>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</si>
  <si>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</si>
  <si>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</si>
  <si>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</si>
  <si>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</si>
  <si>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</si>
  <si>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</si>
  <si>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</si>
  <si>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</si>
  <si>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</si>
  <si>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</si>
  <si>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</si>
  <si>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</si>
  <si>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</si>
  <si>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</si>
  <si>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</si>
  <si>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</si>
  <si>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</si>
  <si>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</si>
  <si>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</si>
  <si>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</si>
  <si>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</si>
  <si>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</si>
  <si>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</si>
  <si>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</si>
  <si>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</si>
  <si>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</si>
  <si>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</si>
  <si>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</si>
  <si>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</si>
  <si>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</si>
  <si>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</si>
  <si>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</si>
  <si>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</si>
  <si>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</si>
  <si>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</si>
  <si>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</si>
  <si>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</si>
  <si>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</si>
  <si>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</si>
  <si>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</si>
  <si>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</si>
  <si>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</si>
  <si>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</si>
  <si>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</si>
  <si>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</si>
  <si>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</si>
  <si>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</si>
  <si>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</si>
  <si>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</si>
  <si>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</si>
  <si>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</si>
  <si>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</si>
  <si>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</si>
  <si>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</si>
  <si>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</si>
  <si>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</si>
  <si>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</si>
  <si>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</si>
  <si>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</si>
  <si>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</si>
  <si>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</si>
  <si>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</si>
  <si>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</si>
  <si>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</si>
  <si>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</si>
  <si>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</si>
  <si>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</si>
  <si>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</si>
  <si>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</si>
  <si>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</si>
  <si>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</si>
  <si>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</si>
  <si>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</si>
  <si>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</si>
  <si>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</si>
  <si>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</si>
  <si>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</si>
  <si>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</si>
  <si>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</si>
  <si>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</si>
  <si>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</si>
  <si>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</si>
  <si>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</si>
  <si>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</si>
  <si>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</si>
  <si>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</si>
  <si>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</si>
  <si>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</si>
  <si>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</si>
  <si>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</si>
  <si>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</si>
  <si>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</si>
  <si>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</si>
  <si>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</si>
  <si>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</si>
  <si>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</si>
  <si>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</si>
  <si>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</si>
  <si>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</si>
  <si>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</si>
  <si>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</si>
  <si>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</si>
  <si>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</si>
  <si>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</si>
  <si>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</si>
  <si>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</si>
  <si>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</si>
  <si>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</si>
  <si>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</si>
  <si>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</si>
  <si>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</si>
  <si>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</si>
  <si>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</si>
  <si>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</si>
  <si>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</si>
  <si>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</si>
  <si>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</si>
  <si>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</si>
  <si>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</si>
  <si>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</si>
  <si>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</si>
  <si>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</si>
  <si>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</si>
  <si>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</si>
  <si>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</si>
  <si>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</si>
  <si>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</si>
  <si>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</si>
  <si>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</si>
  <si>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</si>
  <si>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</si>
  <si>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</si>
  <si>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</si>
  <si>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</si>
  <si>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</si>
  <si>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</si>
  <si>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</si>
  <si>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</si>
  <si>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</si>
  <si>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</si>
  <si>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</si>
  <si>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</si>
  <si>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</si>
  <si>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</si>
  <si>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</si>
  <si>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</si>
  <si>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</si>
  <si>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</si>
  <si>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</si>
  <si>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</si>
  <si>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</si>
  <si>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</si>
  <si>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</si>
  <si>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</si>
  <si>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</si>
  <si>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</si>
  <si>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</si>
  <si>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</si>
  <si>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</si>
  <si>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</si>
  <si>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</si>
  <si>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</si>
  <si>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</si>
  <si>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</si>
  <si>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</si>
  <si>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</si>
  <si>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</si>
  <si>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</si>
  <si>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</si>
  <si>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</si>
  <si>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</si>
  <si>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</si>
  <si>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</si>
  <si>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</si>
  <si>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</si>
  <si>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</si>
  <si>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</si>
  <si>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</si>
  <si>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</si>
  <si>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</si>
  <si>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</si>
  <si>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</si>
  <si>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</si>
  <si>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</si>
  <si>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</si>
  <si>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</si>
  <si>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</si>
  <si>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</si>
  <si>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</si>
  <si>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</si>
  <si>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</si>
  <si>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</si>
  <si>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</si>
  <si>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</si>
  <si>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</si>
  <si>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</si>
  <si>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</si>
  <si>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</si>
  <si>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</si>
  <si>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</si>
  <si>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</si>
  <si>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</si>
  <si>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</si>
  <si>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</si>
  <si>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</si>
  <si>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</si>
  <si>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</si>
  <si>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</si>
  <si>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</si>
  <si>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</si>
  <si>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</si>
  <si>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</si>
  <si>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</si>
  <si>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</si>
  <si>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</si>
  <si>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</si>
  <si>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</si>
  <si>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</si>
  <si>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</si>
  <si>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</si>
  <si>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</si>
  <si>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</si>
  <si>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</si>
  <si>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</si>
  <si>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</si>
  <si>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</si>
  <si>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</si>
  <si>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</si>
  <si>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</si>
  <si>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</si>
  <si>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</si>
  <si>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</si>
  <si>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</si>
  <si>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</si>
  <si>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</si>
  <si>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</si>
  <si>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</si>
  <si>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</si>
  <si>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</si>
  <si>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</si>
  <si>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</si>
  <si>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</si>
  <si>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</si>
  <si>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</si>
  <si>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</si>
  <si>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</si>
  <si>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</si>
  <si>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</si>
  <si>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</si>
  <si>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</si>
  <si>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</si>
  <si>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</si>
  <si>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</si>
  <si>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</si>
  <si>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</si>
  <si>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</si>
  <si>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</si>
  <si>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</si>
  <si>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</si>
  <si>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</si>
  <si>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</si>
  <si>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</si>
  <si>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</si>
  <si>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</si>
  <si>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</si>
  <si>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</si>
  <si>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</si>
  <si>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</si>
  <si>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</si>
  <si>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</si>
  <si>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</si>
  <si>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</si>
  <si>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</si>
  <si>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</si>
  <si>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</si>
  <si>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</si>
  <si>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</si>
  <si>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</si>
  <si>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</si>
  <si>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</si>
  <si>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</si>
  <si>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</si>
  <si>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</si>
  <si>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</si>
  <si>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</si>
  <si>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</si>
  <si>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</si>
  <si>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</si>
  <si>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</si>
  <si>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</si>
  <si>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</si>
  <si>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</si>
  <si>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</si>
  <si>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</si>
  <si>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</si>
  <si>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</si>
  <si>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</si>
  <si>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</si>
  <si>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</si>
  <si>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</si>
  <si>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</si>
  <si>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</si>
  <si>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</si>
  <si>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</si>
  <si>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</si>
  <si>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</si>
  <si>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</si>
  <si>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</si>
  <si>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</si>
  <si>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</si>
  <si>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</si>
  <si>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</si>
  <si>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</si>
  <si>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</si>
  <si>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</si>
  <si>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</si>
  <si>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</si>
  <si>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</si>
  <si>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</si>
  <si>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</si>
  <si>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</si>
  <si>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</si>
  <si>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</si>
  <si>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</si>
  <si>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</si>
  <si>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</si>
  <si>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</si>
  <si>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</si>
  <si>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</si>
  <si>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</si>
  <si>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</si>
  <si>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</si>
  <si>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</si>
  <si>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</si>
  <si>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</si>
  <si>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</si>
  <si>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</si>
  <si>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</si>
  <si>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</si>
  <si>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</si>
  <si>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</si>
  <si>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</si>
  <si>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</si>
  <si>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</si>
  <si>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</si>
  <si>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</si>
  <si>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</si>
  <si>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</si>
  <si>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</si>
  <si>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</si>
  <si>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</si>
  <si>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</si>
  <si>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</si>
  <si>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</si>
  <si>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</si>
  <si>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</si>
  <si>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</si>
  <si>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</si>
  <si>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</si>
  <si>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</si>
  <si>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</si>
  <si>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</si>
  <si>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</si>
  <si>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</si>
  <si>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</si>
  <si>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</si>
  <si>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</si>
  <si>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</si>
  <si>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</si>
  <si>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</si>
  <si>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</si>
  <si>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</si>
  <si>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</si>
  <si>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</si>
  <si>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</si>
  <si>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</si>
  <si>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</si>
  <si>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</si>
  <si>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</si>
  <si>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</si>
  <si>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</si>
  <si>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</si>
  <si>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</si>
  <si>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</si>
  <si>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</si>
  <si>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</si>
  <si>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</si>
  <si>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</si>
  <si>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</si>
  <si>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</si>
  <si>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</si>
  <si>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</si>
  <si>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</si>
  <si>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</si>
  <si>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</si>
  <si>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</si>
  <si>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</si>
  <si>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</si>
  <si>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</si>
  <si>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</si>
  <si>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</si>
  <si>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</si>
  <si>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</si>
  <si>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</si>
  <si>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</si>
  <si>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</si>
  <si>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</si>
  <si>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</si>
  <si>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</si>
  <si>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</si>
  <si>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</si>
  <si>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</si>
  <si>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</si>
  <si>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</si>
  <si>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</si>
  <si>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</si>
  <si>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</si>
  <si>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</si>
  <si>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</si>
  <si>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</si>
  <si>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</si>
  <si>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</si>
  <si>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</si>
  <si>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</si>
  <si>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</si>
  <si>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</si>
  <si>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</si>
  <si>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</si>
  <si>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</si>
  <si>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</si>
  <si>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</si>
  <si>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</si>
  <si>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</si>
  <si>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</si>
  <si>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</si>
  <si>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</si>
  <si>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</si>
  <si>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</si>
  <si>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</si>
  <si>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</si>
  <si>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</si>
  <si>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</si>
  <si>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</si>
  <si>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</si>
  <si>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</si>
  <si>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</si>
  <si>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</si>
  <si>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</si>
  <si>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</si>
  <si>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</si>
  <si>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</si>
  <si>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</si>
  <si>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</si>
  <si>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</si>
  <si>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</si>
  <si>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</si>
  <si>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</si>
  <si>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</si>
  <si>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</si>
  <si>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</si>
  <si>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</si>
  <si>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</si>
  <si>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</si>
  <si>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</si>
  <si>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</si>
  <si>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</si>
  <si>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</si>
  <si>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</si>
  <si>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</si>
  <si>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</si>
  <si>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</si>
  <si>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</si>
  <si>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</si>
  <si>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</si>
  <si>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</si>
  <si>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</si>
  <si>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</si>
  <si>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</si>
  <si>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</si>
  <si>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</si>
  <si>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</si>
  <si>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</si>
  <si>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</si>
  <si>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</si>
  <si>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</si>
  <si>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</si>
  <si>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</si>
  <si>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</si>
  <si>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</si>
  <si>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</si>
  <si>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</si>
  <si>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</si>
  <si>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</si>
  <si>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</si>
  <si>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</si>
  <si>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</si>
  <si>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</si>
  <si>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</si>
  <si>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</si>
  <si>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</si>
  <si>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</si>
  <si>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</si>
  <si>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</si>
  <si>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</si>
  <si>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</si>
  <si>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</si>
  <si>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</si>
  <si>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</si>
  <si>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</si>
  <si>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</si>
  <si>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</si>
  <si>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</si>
  <si>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</si>
  <si>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</si>
  <si>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</si>
  <si>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</si>
  <si>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</si>
  <si>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</si>
  <si>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</si>
  <si>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</si>
  <si>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</si>
  <si>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</si>
  <si>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</si>
  <si>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</si>
  <si>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</si>
  <si>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</si>
  <si>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</si>
  <si>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</si>
  <si>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</si>
  <si>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</si>
  <si>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</si>
  <si>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</si>
  <si>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</si>
  <si>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</si>
  <si>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</si>
  <si>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</si>
  <si>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</si>
  <si>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</si>
  <si>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</si>
  <si>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</si>
  <si>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</si>
  <si>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</si>
  <si>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</si>
  <si>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</si>
  <si>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</si>
  <si>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</si>
  <si>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</si>
  <si>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</si>
  <si>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</si>
  <si>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</si>
  <si>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</si>
  <si>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</si>
  <si>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</si>
  <si>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</si>
  <si>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</si>
  <si>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</si>
  <si>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</si>
  <si>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</si>
  <si>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</si>
  <si>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</si>
  <si>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</si>
  <si>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</si>
  <si>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</si>
  <si>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</si>
  <si>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</si>
  <si>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</si>
  <si>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</si>
  <si>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</si>
  <si>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</si>
  <si>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</si>
  <si>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</si>
  <si>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</si>
  <si>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</si>
  <si>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</si>
  <si>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</si>
  <si>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</si>
  <si>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</si>
  <si>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</si>
  <si>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</si>
  <si>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</si>
  <si>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</si>
  <si>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</si>
  <si>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</si>
  <si>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</si>
  <si>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</si>
  <si>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</si>
  <si>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</si>
  <si>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</si>
  <si>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</si>
  <si>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</si>
  <si>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</si>
  <si>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</si>
  <si>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</si>
  <si>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</si>
  <si>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</si>
  <si>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</si>
  <si>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</si>
  <si>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</si>
  <si>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</si>
  <si>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</si>
  <si>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</si>
  <si>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</si>
  <si>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</si>
  <si>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</si>
  <si>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</si>
  <si>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</si>
  <si>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</si>
  <si>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</si>
  <si>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</si>
  <si>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</si>
  <si>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</si>
  <si>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</si>
  <si>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</si>
  <si>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</si>
  <si>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</si>
  <si>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</si>
  <si>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</si>
  <si>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</si>
  <si>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</si>
  <si>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</si>
  <si>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</si>
  <si>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</si>
  <si>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</si>
  <si>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</si>
  <si>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</si>
  <si>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</si>
  <si>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</si>
  <si>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</si>
  <si>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</si>
  <si>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</si>
  <si>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</si>
  <si>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</si>
  <si>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</si>
  <si>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</si>
  <si>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</si>
  <si>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</si>
  <si>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</si>
  <si>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</si>
  <si>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</si>
  <si>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</si>
  <si>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</si>
  <si>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</si>
  <si>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</si>
  <si>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</si>
  <si>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</si>
  <si>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</si>
  <si>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</si>
  <si>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</si>
  <si>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</si>
  <si>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</si>
  <si>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</si>
  <si>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</si>
  <si>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</si>
  <si>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</si>
  <si>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</si>
  <si>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</si>
  <si>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</si>
  <si>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</si>
  <si>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</si>
  <si>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</si>
  <si>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</si>
  <si>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</si>
  <si>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</si>
  <si>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</si>
  <si>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</si>
  <si>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</si>
  <si>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</si>
  <si>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</si>
  <si>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</si>
  <si>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</si>
  <si>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</si>
  <si>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</si>
  <si>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</si>
  <si>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</si>
  <si>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</si>
  <si>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</si>
  <si>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</si>
  <si>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</si>
  <si>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</si>
  <si>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</si>
  <si>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</si>
  <si>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</si>
  <si>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</si>
  <si>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</si>
  <si>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</si>
  <si>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</si>
  <si>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</si>
  <si>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</si>
  <si>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</si>
  <si>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</si>
  <si>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</si>
  <si>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</si>
  <si>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</si>
  <si>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</si>
  <si>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</si>
  <si>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</si>
  <si>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</si>
  <si>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</si>
  <si>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</si>
  <si>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</si>
  <si>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</si>
  <si>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</si>
  <si>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</si>
  <si>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</si>
  <si>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</si>
  <si>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</si>
  <si>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</si>
  <si>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</si>
  <si>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</si>
  <si>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</si>
  <si>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</si>
  <si>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</si>
  <si>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</si>
  <si>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</si>
  <si>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</si>
  <si>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</si>
  <si>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</si>
  <si>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</si>
  <si>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</si>
  <si>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</si>
  <si>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</si>
  <si>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</si>
  <si>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</si>
  <si>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</si>
  <si>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</si>
  <si>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</si>
  <si>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</si>
  <si>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</si>
  <si>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</si>
  <si>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</si>
  <si>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</si>
  <si>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</si>
  <si>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</si>
  <si>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</si>
  <si>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</si>
  <si>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</si>
  <si>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</si>
  <si>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</si>
  <si>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</si>
  <si>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</si>
  <si>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</si>
  <si>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</si>
  <si>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</si>
  <si>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</si>
  <si>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</si>
  <si>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</si>
  <si>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</si>
  <si>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</si>
  <si>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</si>
  <si>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</si>
  <si>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</si>
  <si>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</si>
  <si>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</si>
  <si>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</si>
  <si>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</si>
  <si>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</si>
  <si>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</si>
  <si>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</si>
  <si>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</si>
  <si>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</si>
  <si>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</si>
  <si>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</si>
  <si>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</si>
  <si>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</si>
  <si>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</si>
  <si>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</si>
  <si>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</si>
  <si>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</si>
  <si>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</si>
  <si>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</si>
  <si>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</si>
  <si>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</si>
  <si>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</si>
  <si>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</si>
  <si>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</si>
  <si>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</si>
  <si>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</si>
  <si>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</si>
  <si>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</si>
  <si>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</si>
  <si>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</si>
  <si>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</si>
  <si>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</si>
  <si>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</si>
  <si>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</si>
  <si>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</si>
  <si>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</si>
  <si>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</si>
  <si>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</si>
  <si>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</si>
  <si>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</si>
  <si>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</si>
  <si>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</si>
  <si>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</si>
  <si>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</si>
  <si>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</si>
  <si>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</si>
  <si>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</si>
  <si>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</si>
  <si>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</si>
  <si>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</si>
  <si>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</si>
  <si>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</si>
  <si>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</si>
  <si>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</si>
  <si>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</si>
  <si>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</si>
  <si>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</si>
  <si>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</si>
  <si>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</si>
  <si>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</si>
  <si>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</si>
  <si>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</si>
  <si>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</si>
  <si>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</si>
  <si>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</si>
  <si>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</si>
  <si>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</si>
  <si>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</si>
  <si>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</si>
  <si>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</si>
  <si>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</si>
  <si>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</si>
  <si>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</si>
  <si>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</si>
  <si>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</si>
  <si>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</si>
  <si>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</si>
  <si>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</si>
  <si>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</si>
  <si>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</si>
  <si>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</si>
  <si>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</si>
  <si>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</si>
  <si>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</si>
  <si>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</si>
  <si>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</si>
  <si>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</si>
  <si>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</si>
  <si>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</si>
  <si>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</si>
  <si>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</si>
  <si>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</si>
  <si>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</si>
  <si>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</si>
  <si>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</si>
  <si>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</si>
  <si>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</si>
  <si>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</si>
  <si>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</si>
  <si>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</si>
  <si>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</si>
  <si>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</si>
  <si>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</si>
  <si>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</si>
  <si>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</si>
  <si>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</si>
  <si>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</si>
  <si>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</si>
  <si>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</si>
  <si>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</si>
  <si>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</si>
  <si>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</si>
  <si>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</si>
  <si>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</si>
  <si>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</si>
  <si>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</si>
  <si>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</si>
  <si>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</si>
  <si>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</si>
  <si>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</si>
  <si>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</si>
  <si>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</si>
  <si>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</si>
  <si>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</si>
  <si>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</si>
  <si>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</si>
  <si>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</si>
  <si>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</si>
  <si>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</si>
  <si>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</si>
  <si>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</si>
  <si>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</si>
  <si>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</si>
  <si>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</si>
  <si>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</si>
  <si>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</si>
  <si>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</si>
  <si>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</si>
  <si>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</si>
  <si>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</si>
  <si>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</si>
  <si>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</si>
  <si>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</si>
  <si>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</si>
  <si>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</si>
  <si>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</si>
  <si>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</si>
  <si>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</si>
  <si>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</si>
  <si>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</si>
  <si>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</si>
  <si>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</si>
  <si>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</si>
  <si>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</si>
  <si>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</si>
  <si>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</si>
  <si>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</si>
  <si>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</si>
  <si>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</si>
  <si>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</si>
  <si>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</si>
  <si>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</si>
  <si>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</si>
  <si>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</si>
  <si>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</si>
  <si>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</si>
  <si>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</si>
  <si>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</si>
  <si>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</si>
  <si>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</si>
  <si>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</si>
  <si>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</si>
  <si>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</si>
  <si>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</si>
  <si>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</si>
  <si>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</si>
  <si>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</si>
  <si>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</si>
  <si>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</si>
  <si>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</si>
  <si>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</si>
  <si>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</si>
  <si>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</si>
  <si>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</si>
  <si>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</si>
  <si>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</si>
  <si>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</si>
  <si>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</si>
  <si>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</si>
  <si>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</si>
  <si>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</si>
  <si>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</si>
  <si>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</si>
  <si>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</si>
  <si>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</si>
  <si>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</si>
  <si>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</si>
  <si>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</si>
  <si>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</si>
  <si>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</si>
  <si>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</si>
  <si>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</si>
  <si>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</si>
  <si>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</si>
  <si>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</si>
  <si>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</si>
  <si>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</si>
  <si>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</si>
  <si>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</si>
  <si>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</si>
  <si>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</si>
  <si>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</si>
  <si>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</si>
  <si>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</si>
  <si>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</si>
  <si>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</si>
  <si>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</si>
  <si>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</si>
  <si>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</si>
  <si>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</si>
  <si>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</si>
  <si>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</si>
  <si>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</si>
  <si>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</si>
  <si>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</si>
  <si>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</si>
  <si>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</si>
  <si>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</si>
  <si>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</si>
  <si>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</si>
  <si>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</si>
  <si>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</si>
  <si>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</si>
  <si>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</si>
  <si>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</si>
  <si>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</si>
  <si>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</si>
  <si>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</si>
  <si>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</si>
  <si>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</si>
  <si>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</si>
  <si>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</si>
  <si>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</si>
  <si>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</si>
  <si>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</si>
  <si>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</si>
  <si>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</si>
  <si>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</si>
  <si>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</si>
  <si>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</si>
  <si>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</si>
  <si>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</si>
  <si>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</si>
  <si>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</si>
  <si>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</si>
  <si>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</si>
  <si>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</si>
  <si>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</si>
  <si>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</si>
  <si>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</si>
  <si>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</si>
  <si>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</si>
  <si>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</si>
  <si>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</si>
  <si>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</si>
  <si>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</si>
  <si>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</si>
  <si>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</si>
  <si>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</si>
  <si>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</si>
  <si>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</si>
  <si>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</si>
  <si>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</si>
  <si>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</si>
  <si>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</si>
  <si>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</si>
  <si>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</si>
  <si>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</si>
  <si>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</si>
  <si>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</si>
  <si>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</si>
  <si>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</si>
  <si>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</si>
  <si>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</si>
  <si>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</si>
  <si>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</si>
  <si>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</si>
  <si>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</si>
  <si>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</si>
  <si>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</si>
  <si>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</si>
  <si>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</si>
  <si>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</si>
  <si>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</si>
  <si>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</si>
  <si>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</si>
  <si>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</si>
  <si>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</si>
  <si>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</si>
  <si>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</si>
  <si>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</si>
  <si>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</si>
  <si>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</si>
  <si>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</si>
  <si>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</si>
  <si>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</si>
  <si>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</si>
  <si>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</si>
  <si>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</si>
  <si>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</si>
  <si>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</si>
  <si>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</si>
  <si>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</si>
  <si>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</si>
  <si>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</si>
  <si>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</si>
  <si>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</si>
  <si>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</si>
  <si>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</si>
  <si>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</si>
  <si>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</si>
  <si>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</si>
  <si>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</si>
  <si>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</si>
  <si>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</si>
  <si>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</si>
  <si>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</si>
  <si>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</si>
  <si>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</si>
  <si>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</si>
  <si>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</si>
  <si>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</si>
  <si>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</si>
  <si>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</si>
  <si>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</si>
  <si>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</si>
  <si>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</si>
  <si>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</si>
  <si>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</si>
  <si>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</si>
  <si>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</si>
  <si>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</si>
  <si>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</si>
  <si>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</si>
  <si>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</si>
  <si>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</si>
  <si>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</si>
  <si>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</si>
  <si>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</si>
  <si>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</si>
  <si>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</si>
  <si>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</si>
  <si>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</si>
  <si>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</si>
  <si>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</si>
  <si>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</si>
  <si>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</si>
  <si>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</si>
  <si>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</si>
  <si>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</si>
  <si>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</si>
  <si>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</si>
  <si>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</si>
  <si>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</si>
  <si>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</si>
  <si>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</si>
  <si>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</si>
  <si>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</si>
  <si>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</si>
  <si>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</si>
  <si>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</si>
  <si>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</si>
  <si>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</si>
  <si>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</si>
  <si>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</si>
  <si>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</si>
  <si>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</si>
  <si>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</si>
  <si>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</si>
  <si>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</si>
  <si>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</si>
  <si>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</si>
  <si>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</si>
  <si>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</si>
  <si>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</si>
  <si>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</si>
  <si>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</si>
  <si>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</si>
  <si>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</si>
  <si>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</si>
  <si>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</si>
  <si>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</si>
  <si>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</si>
  <si>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</si>
  <si>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</si>
  <si>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</si>
  <si>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</si>
  <si>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</si>
  <si>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</si>
  <si>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</si>
  <si>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</si>
  <si>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</si>
  <si>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</si>
  <si>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</si>
  <si>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</si>
  <si>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</si>
  <si>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</si>
  <si>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</si>
  <si>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</si>
  <si>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</si>
  <si>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</si>
  <si>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</si>
  <si>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</si>
  <si>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</si>
  <si>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</si>
  <si>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</si>
  <si>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</si>
  <si>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</si>
  <si>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</si>
  <si>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</si>
  <si>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</si>
  <si>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</si>
  <si>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</si>
  <si>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</si>
  <si>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</si>
  <si>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</si>
  <si>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</si>
  <si>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</si>
  <si>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</si>
  <si>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</si>
  <si>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</si>
  <si>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</si>
  <si>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</si>
  <si>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</si>
  <si>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</si>
  <si>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</si>
  <si>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</si>
  <si>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</si>
  <si>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</si>
  <si>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</si>
  <si>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</si>
  <si>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</si>
  <si>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</si>
  <si>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</si>
  <si>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</si>
  <si>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</si>
  <si>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</si>
  <si>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</si>
  <si>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</si>
  <si>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</si>
  <si>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</si>
  <si>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</si>
  <si>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</si>
  <si>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</si>
  <si>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</si>
  <si>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</si>
  <si>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</si>
  <si>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</si>
  <si>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</si>
  <si>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</si>
  <si>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</si>
  <si>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</si>
  <si>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</si>
  <si>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</si>
  <si>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</si>
  <si>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</si>
  <si>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</si>
  <si>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</si>
  <si>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</si>
  <si>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</si>
  <si>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</si>
  <si>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</si>
  <si>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</si>
  <si>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</si>
  <si>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</si>
  <si>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</si>
  <si>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</si>
  <si>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</si>
  <si>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</si>
  <si>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</si>
  <si>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</si>
  <si>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</si>
  <si>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</si>
  <si>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</si>
  <si>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</si>
  <si>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</si>
  <si>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</si>
  <si>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</si>
  <si>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</si>
  <si>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</si>
  <si>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</si>
  <si>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</si>
  <si>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</si>
  <si>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</si>
  <si>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</si>
  <si>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</si>
  <si>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</si>
  <si>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</si>
  <si>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</si>
  <si>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</si>
  <si>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</si>
  <si>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</si>
  <si>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</si>
  <si>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</si>
  <si>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</si>
  <si>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</si>
  <si>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</si>
  <si>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</si>
  <si>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</si>
  <si>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</si>
  <si>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</si>
  <si>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</si>
  <si>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</si>
  <si>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</si>
  <si>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</si>
  <si>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</si>
  <si>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</si>
  <si>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</si>
  <si>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</si>
  <si>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</si>
  <si>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</si>
  <si>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</si>
  <si>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</si>
  <si>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</si>
  <si>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</si>
  <si>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</si>
  <si>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</si>
  <si>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</si>
  <si>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</si>
  <si>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</si>
  <si>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</si>
  <si>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</si>
  <si>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</si>
  <si>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</si>
  <si>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</si>
  <si>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</si>
  <si>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</si>
  <si>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</si>
  <si>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</si>
  <si>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</si>
  <si>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</si>
  <si>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</si>
  <si>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</si>
  <si>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</si>
  <si>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</si>
  <si>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</si>
  <si>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</si>
  <si>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</si>
  <si>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</si>
  <si>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</si>
  <si>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</si>
  <si>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</si>
  <si>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</si>
  <si>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</si>
  <si>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</si>
  <si>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</si>
  <si>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</si>
  <si>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</si>
  <si>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</si>
  <si>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</si>
  <si>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</si>
  <si>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</si>
  <si>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</si>
  <si>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</si>
  <si>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</si>
  <si>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</si>
  <si>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</si>
  <si>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</si>
  <si>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</si>
  <si>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</si>
  <si>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</si>
  <si>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</si>
  <si>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</si>
  <si>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</si>
  <si>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</si>
  <si>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</si>
  <si>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</si>
  <si>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</si>
  <si>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</si>
  <si>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</si>
  <si>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</si>
  <si>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</si>
  <si>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</si>
  <si>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</si>
  <si>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</si>
  <si>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</si>
  <si>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</si>
  <si>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</si>
  <si>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</si>
  <si>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</si>
  <si>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</si>
  <si>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</si>
  <si>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</si>
  <si>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</si>
  <si>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</si>
  <si>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</si>
  <si>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</si>
  <si>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</si>
  <si>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</si>
  <si>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</si>
  <si>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</si>
  <si>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</si>
  <si>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</si>
  <si>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</si>
  <si>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</si>
  <si>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</si>
  <si>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</si>
  <si>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</si>
  <si>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</si>
  <si>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</si>
  <si>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</si>
  <si>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</si>
  <si>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</si>
  <si>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</si>
  <si>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</si>
  <si>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</si>
  <si>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</si>
  <si>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</si>
  <si>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</si>
  <si>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</si>
  <si>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</si>
  <si>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</si>
  <si>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</si>
  <si>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</si>
  <si>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</si>
  <si>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</si>
  <si>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</si>
  <si>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</si>
  <si>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</si>
  <si>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</si>
  <si>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</si>
  <si>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</si>
  <si>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</si>
  <si>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</si>
  <si>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</si>
  <si>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</si>
  <si>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</si>
  <si>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</si>
  <si>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</si>
  <si>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</si>
  <si>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</si>
  <si>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</si>
  <si>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</si>
  <si>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</si>
  <si>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</si>
  <si>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</si>
  <si>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</si>
  <si>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</si>
  <si>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</si>
  <si>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</si>
  <si>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</si>
  <si>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</si>
  <si>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</si>
  <si>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</si>
  <si>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</si>
  <si>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</si>
  <si>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</si>
  <si>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</si>
  <si>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</si>
  <si>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</si>
  <si>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</si>
  <si>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</si>
  <si>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</si>
  <si>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</si>
  <si>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</si>
  <si>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</si>
  <si>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</si>
  <si>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</si>
  <si>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</si>
  <si>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</si>
  <si>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</si>
  <si>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</si>
  <si>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</si>
  <si>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</si>
  <si>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</si>
  <si>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</si>
  <si>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</si>
  <si>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</si>
  <si>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</si>
  <si>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</si>
  <si>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</si>
  <si>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</si>
  <si>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</si>
  <si>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</si>
  <si>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</si>
  <si>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</si>
  <si>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</si>
  <si>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</si>
  <si>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</si>
  <si>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</si>
  <si>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</si>
  <si>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</si>
  <si>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</si>
  <si>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</si>
  <si>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</si>
  <si>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</si>
  <si>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</si>
  <si>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</si>
  <si>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</si>
  <si>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</si>
  <si>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</si>
  <si>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</si>
  <si>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</si>
  <si>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</si>
  <si>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</si>
  <si>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</si>
  <si>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</si>
  <si>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</si>
  <si>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</si>
  <si>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</si>
  <si>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</si>
  <si>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</si>
  <si>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</si>
  <si>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</si>
  <si>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</si>
  <si>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</si>
  <si>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</si>
  <si>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</si>
  <si>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</si>
  <si>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</si>
  <si>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</si>
  <si>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</si>
  <si>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</si>
  <si>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</si>
  <si>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</si>
  <si>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</si>
  <si>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</si>
  <si>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</si>
  <si>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</si>
  <si>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</si>
  <si>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</si>
  <si>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</si>
  <si>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</si>
  <si>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</si>
  <si>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</si>
  <si>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</si>
  <si>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</si>
  <si>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</si>
  <si>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</si>
  <si>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</si>
  <si>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</si>
  <si>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</si>
  <si>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</si>
  <si>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</si>
  <si>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</si>
  <si>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</si>
  <si>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</si>
  <si>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</si>
  <si>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</si>
  <si>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</si>
  <si>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</si>
  <si>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</si>
  <si>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</si>
  <si>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</si>
  <si>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</si>
  <si>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</si>
  <si>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</si>
  <si>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</si>
  <si>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</si>
  <si>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</si>
  <si>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</si>
  <si>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</si>
  <si>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</si>
  <si>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</si>
  <si>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</si>
  <si>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</si>
  <si>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</si>
  <si>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</si>
  <si>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</si>
  <si>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</si>
  <si>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</si>
  <si>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</si>
  <si>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</si>
  <si>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</si>
  <si>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</si>
  <si>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</si>
  <si>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</si>
  <si>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</si>
  <si>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</si>
  <si>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</si>
  <si>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</si>
  <si>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</si>
  <si>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</si>
  <si>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</si>
  <si>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</si>
  <si>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</si>
  <si>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</si>
  <si>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</si>
  <si>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</si>
  <si>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</si>
  <si>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</si>
  <si>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</si>
  <si>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</si>
  <si>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</si>
  <si>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</si>
  <si>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</si>
  <si>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</si>
  <si>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</si>
  <si>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</si>
  <si>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</si>
  <si>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</si>
  <si>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</si>
  <si>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</si>
  <si>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</si>
  <si>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</si>
  <si>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</si>
  <si>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</si>
  <si>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</si>
  <si>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</si>
  <si>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</si>
  <si>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</si>
  <si>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</si>
  <si>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</si>
  <si>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</si>
  <si>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</si>
  <si>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</si>
  <si>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</si>
  <si>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</si>
  <si>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</si>
  <si>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</si>
  <si>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</si>
  <si>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</si>
  <si>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</si>
  <si>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</si>
  <si>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</si>
  <si>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</si>
  <si>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</si>
  <si>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</si>
  <si>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</si>
  <si>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</si>
  <si>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</si>
  <si>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</si>
  <si>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</si>
  <si>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</si>
  <si>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</si>
  <si>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</si>
  <si>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</si>
  <si>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</si>
  <si>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</si>
  <si>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</si>
  <si>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</si>
  <si>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</si>
  <si>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</si>
  <si>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</si>
  <si>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</si>
  <si>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</si>
  <si>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</si>
  <si>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</si>
  <si>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</si>
  <si>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</si>
  <si>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</si>
  <si>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</si>
  <si>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</si>
  <si>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</si>
  <si>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</si>
  <si>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</si>
  <si>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</si>
  <si>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</si>
  <si>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</si>
  <si>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</si>
  <si>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</si>
  <si>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</si>
  <si>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</si>
  <si>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</si>
  <si>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</si>
  <si>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</si>
  <si>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</si>
  <si>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</si>
  <si>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</si>
  <si>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</si>
  <si>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</si>
  <si>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</si>
  <si>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</si>
  <si>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</si>
  <si>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</si>
  <si>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</si>
  <si>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</si>
  <si>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</si>
  <si>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</si>
  <si>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</si>
  <si>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</si>
  <si>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</si>
  <si>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</si>
  <si>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</si>
  <si>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</si>
  <si>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</si>
  <si>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</si>
  <si>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</si>
  <si>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</si>
  <si>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</si>
  <si>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</si>
  <si>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</si>
  <si>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</si>
  <si>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</si>
  <si>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</si>
  <si>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</si>
  <si>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</si>
  <si>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</si>
  <si>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</si>
  <si>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</si>
  <si>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</si>
  <si>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</si>
  <si>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</si>
  <si>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</si>
  <si>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</si>
  <si>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</si>
  <si>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</si>
  <si>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</si>
  <si>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</si>
  <si>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</si>
  <si>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</si>
  <si>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</si>
  <si>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</si>
  <si>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</si>
  <si>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</si>
  <si>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</si>
  <si>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</si>
  <si>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</si>
  <si>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</si>
  <si>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</si>
  <si>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</si>
  <si>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</si>
  <si>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</si>
  <si>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</si>
  <si>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</si>
  <si>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</si>
  <si>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</si>
  <si>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</si>
  <si>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</si>
  <si>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</si>
  <si>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</si>
  <si>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</si>
  <si>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</si>
  <si>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</si>
  <si>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</si>
  <si>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</si>
  <si>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</si>
  <si>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</si>
  <si>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</si>
  <si>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</si>
  <si>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</si>
  <si>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</si>
  <si>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</si>
  <si>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</si>
  <si>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</si>
  <si>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</si>
  <si>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</si>
  <si>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</si>
  <si>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</si>
  <si>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</si>
  <si>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</si>
  <si>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</si>
  <si>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</si>
  <si>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</si>
  <si>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</si>
  <si>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</si>
  <si>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</si>
  <si>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</si>
  <si>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</si>
  <si>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</si>
  <si>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</si>
  <si>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</si>
  <si>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</si>
  <si>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</si>
  <si>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</si>
  <si>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</si>
  <si>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</si>
  <si>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</si>
  <si>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</si>
  <si>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</si>
  <si>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</si>
  <si>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</si>
  <si>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</si>
  <si>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</si>
  <si>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</si>
  <si>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</si>
  <si>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</si>
  <si>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</si>
  <si>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</si>
  <si>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</si>
  <si>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</si>
  <si>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</si>
  <si>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</si>
  <si>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</si>
  <si>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</si>
  <si>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</si>
  <si>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</si>
  <si>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</si>
  <si>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</si>
  <si>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</si>
  <si>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</si>
  <si>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</si>
  <si>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</si>
  <si>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</si>
  <si>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</si>
  <si>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</si>
  <si>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</si>
  <si>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</si>
  <si>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</si>
  <si>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</si>
  <si>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</si>
  <si>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</si>
  <si>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</si>
  <si>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</si>
  <si>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</si>
  <si>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</si>
  <si>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</si>
  <si>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</si>
  <si>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</si>
  <si>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</si>
  <si>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</si>
  <si>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</si>
  <si>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</si>
  <si>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</si>
  <si>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</si>
  <si>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</si>
  <si>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</si>
  <si>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</si>
  <si>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</si>
  <si>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</si>
  <si>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</si>
  <si>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</si>
  <si>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</si>
  <si>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</si>
  <si>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</si>
  <si>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</si>
  <si>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</si>
  <si>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</si>
  <si>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</si>
  <si>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</si>
  <si>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</si>
  <si>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</si>
  <si>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</si>
  <si>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</si>
  <si>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</si>
  <si>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</si>
  <si>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</si>
  <si>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</si>
  <si>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</si>
  <si>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</si>
  <si>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</si>
  <si>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</si>
  <si>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</si>
  <si>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</si>
  <si>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</si>
  <si>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</si>
  <si>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</si>
  <si>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</si>
  <si>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</si>
  <si>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</si>
  <si>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</si>
  <si>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</si>
  <si>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</si>
  <si>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</si>
  <si>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</si>
  <si>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</si>
  <si>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</si>
  <si>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</si>
  <si>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</si>
  <si>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</si>
  <si>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</si>
  <si>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</si>
  <si>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</si>
  <si>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</si>
  <si>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</si>
  <si>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</si>
  <si>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</si>
  <si>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</si>
  <si>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</si>
  <si>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</si>
  <si>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</si>
  <si>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</si>
  <si>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</si>
  <si>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</si>
  <si>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</si>
  <si>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</si>
  <si>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</si>
  <si>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</si>
  <si>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</si>
  <si>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</si>
  <si>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</si>
  <si>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</si>
  <si>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</si>
  <si>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</si>
  <si>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</si>
  <si>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</si>
  <si>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</si>
  <si>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</si>
  <si>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</si>
  <si>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</si>
  <si>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</si>
  <si>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</si>
  <si>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</si>
  <si>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</si>
  <si>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</si>
  <si>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</si>
  <si>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</si>
  <si>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</si>
  <si>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</si>
  <si>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</si>
  <si>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</si>
  <si>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</si>
  <si>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</si>
  <si>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</si>
  <si>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</si>
  <si>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</si>
  <si>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</si>
  <si>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</si>
  <si>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</si>
  <si>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</si>
  <si>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</si>
  <si>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</si>
  <si>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</si>
  <si>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</si>
  <si>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</si>
  <si>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</si>
  <si>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</si>
  <si>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</si>
  <si>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</si>
  <si>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</si>
  <si>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</si>
  <si>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</si>
  <si>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</si>
  <si>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</si>
  <si>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</si>
  <si>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</si>
  <si>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</si>
  <si>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</si>
  <si>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</si>
  <si>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</si>
  <si>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</si>
  <si>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</si>
  <si>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</si>
  <si>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</si>
  <si>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</si>
  <si>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</si>
  <si>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</si>
  <si>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</si>
  <si>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</si>
  <si>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</si>
  <si>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</si>
  <si>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</si>
  <si>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</si>
  <si>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</si>
  <si>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</si>
  <si>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</si>
  <si>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</si>
  <si>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</si>
  <si>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</si>
  <si>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</si>
  <si>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</si>
  <si>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</si>
  <si>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</si>
  <si>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</si>
  <si>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</si>
  <si>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</si>
  <si>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</si>
  <si>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</si>
  <si>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</si>
  <si>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</si>
  <si>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</si>
  <si>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</si>
  <si>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</si>
  <si>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</si>
  <si>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</si>
  <si>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</si>
  <si>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</si>
  <si>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</si>
  <si>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</si>
  <si>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</si>
  <si>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</si>
  <si>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</si>
  <si>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</si>
  <si>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</si>
  <si>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</si>
  <si>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</si>
  <si>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</si>
  <si>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</si>
  <si>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</si>
  <si>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</si>
  <si>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</si>
  <si>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</si>
  <si>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</si>
  <si>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</si>
  <si>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</si>
  <si>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</si>
  <si>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</si>
  <si>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</si>
  <si>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</si>
  <si>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</si>
  <si>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</si>
  <si>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</si>
  <si>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</si>
  <si>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</si>
  <si>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</si>
  <si>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</si>
  <si>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</si>
  <si>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</si>
  <si>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</si>
  <si>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</si>
  <si>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</si>
  <si>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</si>
  <si>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</si>
  <si>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</si>
  <si>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</si>
  <si>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</si>
  <si>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</si>
  <si>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</si>
  <si>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</si>
  <si>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</si>
  <si>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</si>
  <si>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</si>
  <si>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</si>
  <si>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</si>
  <si>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</si>
  <si>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</si>
  <si>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</si>
  <si>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</si>
  <si>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</si>
  <si>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</si>
  <si>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</si>
  <si>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</si>
  <si>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</si>
  <si>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</si>
  <si>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</si>
  <si>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</si>
  <si>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</si>
  <si>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</si>
  <si>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</si>
  <si>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</si>
  <si>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</si>
  <si>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</si>
  <si>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</si>
  <si>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</si>
  <si>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</si>
  <si>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</si>
  <si>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</si>
  <si>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</si>
  <si>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</si>
  <si>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</si>
  <si>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</si>
  <si>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</si>
  <si>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</si>
  <si>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</si>
  <si>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</si>
  <si>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</si>
  <si>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</si>
  <si>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</si>
  <si>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</si>
  <si>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</si>
  <si>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</si>
  <si>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</si>
  <si>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</si>
  <si>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</si>
  <si>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</si>
  <si>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</si>
  <si>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</si>
  <si>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</si>
  <si>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</si>
  <si>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</si>
  <si>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</si>
  <si>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</si>
  <si>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</si>
  <si>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</si>
  <si>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</si>
  <si>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</si>
  <si>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</si>
  <si>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</si>
  <si>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</si>
  <si>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</si>
  <si>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</si>
  <si>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</si>
  <si>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</si>
  <si>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</si>
  <si>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</si>
  <si>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</si>
  <si>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</si>
  <si>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</si>
  <si>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</si>
  <si>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</si>
  <si>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</si>
  <si>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</si>
  <si>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</si>
  <si>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</si>
  <si>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</si>
  <si>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</si>
  <si>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</si>
  <si>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</si>
  <si>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</si>
  <si>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</si>
  <si>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</si>
  <si>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</si>
  <si>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</si>
  <si>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</si>
  <si>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</si>
  <si>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</si>
  <si>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</si>
  <si>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</si>
  <si>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</si>
  <si>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</si>
  <si>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</si>
  <si>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</si>
  <si>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</si>
  <si>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</si>
  <si>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</si>
  <si>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</si>
  <si>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</si>
  <si>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</si>
  <si>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</si>
  <si>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</si>
  <si>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</si>
  <si>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</si>
  <si>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</si>
  <si>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</si>
  <si>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</si>
  <si>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</si>
  <si>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</si>
  <si>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</si>
  <si>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</si>
  <si>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</si>
  <si>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</si>
  <si>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</si>
  <si>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</si>
  <si>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</si>
  <si>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</si>
  <si>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</si>
  <si>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</si>
  <si>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</si>
  <si>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</si>
  <si>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</si>
  <si>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</si>
  <si>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</si>
  <si>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</si>
  <si>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</si>
  <si>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</si>
  <si>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</si>
  <si>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</si>
  <si>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</si>
  <si>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</si>
  <si>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</si>
  <si>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</si>
  <si>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</si>
  <si>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</si>
  <si>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</si>
  <si>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</si>
  <si>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</si>
  <si>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</si>
  <si>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</si>
  <si>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</si>
  <si>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</si>
  <si>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</si>
  <si>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</si>
  <si>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</si>
  <si>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</si>
  <si>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</si>
  <si>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</si>
  <si>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</si>
  <si>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</si>
  <si>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</si>
  <si>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</si>
  <si>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</si>
  <si>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</si>
  <si>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</si>
  <si>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</si>
  <si>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</si>
  <si>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</si>
  <si>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</si>
  <si>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</si>
  <si>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</si>
  <si>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</si>
  <si>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</si>
  <si>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</si>
  <si>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</si>
  <si>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</si>
  <si>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</si>
  <si>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</si>
  <si>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</si>
  <si>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</si>
  <si>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</si>
  <si>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</si>
  <si>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</si>
  <si>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</si>
  <si>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</si>
  <si>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</si>
  <si>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</si>
  <si>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</si>
  <si>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</si>
  <si>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</si>
  <si>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</si>
  <si>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</si>
  <si>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</si>
  <si>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</si>
  <si>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</si>
  <si>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</si>
  <si>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</si>
  <si>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</si>
  <si>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</si>
  <si>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</si>
  <si>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</si>
  <si>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</si>
  <si>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</si>
  <si>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</si>
  <si>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</si>
  <si>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</si>
  <si>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</si>
  <si>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</si>
  <si>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</si>
  <si>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</si>
  <si>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</si>
  <si>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</si>
  <si>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</si>
  <si>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</si>
  <si>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</si>
  <si>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</si>
  <si>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</si>
  <si>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</si>
  <si>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</si>
  <si>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</si>
  <si>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</si>
  <si>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</si>
  <si>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</si>
  <si>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</si>
  <si>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</si>
  <si>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</si>
  <si>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</si>
  <si>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</si>
  <si>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</si>
  <si>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</si>
  <si>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</si>
  <si>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</si>
  <si>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</si>
  <si>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</si>
  <si>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</si>
  <si>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</si>
  <si>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</si>
  <si>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</si>
  <si>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</si>
  <si>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</si>
  <si>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</si>
  <si>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</si>
  <si>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</si>
  <si>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</si>
  <si>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</si>
  <si>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</si>
  <si>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</si>
  <si>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</si>
  <si>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</si>
  <si>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</si>
  <si>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</si>
  <si>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</si>
  <si>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</si>
  <si>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</si>
  <si>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</si>
  <si>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</si>
  <si>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</si>
  <si>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</si>
  <si>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</si>
  <si>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</si>
  <si>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</si>
  <si>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</si>
  <si>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</si>
  <si>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</si>
  <si>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</si>
  <si>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</si>
  <si>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</si>
  <si>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</si>
  <si>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</si>
  <si>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</si>
  <si>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</si>
  <si>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</si>
  <si>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</si>
  <si>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</si>
  <si>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</si>
  <si>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</si>
  <si>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</si>
  <si>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</si>
  <si>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</si>
  <si>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</si>
  <si>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</si>
  <si>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</si>
  <si>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</si>
  <si>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</si>
  <si>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</si>
  <si>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</si>
  <si>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</si>
  <si>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</si>
  <si>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</si>
  <si>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</si>
  <si>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</si>
  <si>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</si>
  <si>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</si>
  <si>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</si>
  <si>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</si>
  <si>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</si>
  <si>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</si>
  <si>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</si>
  <si>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</si>
  <si>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</si>
  <si>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</si>
  <si>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</si>
  <si>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</si>
  <si>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</si>
  <si>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</si>
  <si>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</si>
  <si>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</si>
  <si>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</si>
  <si>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</si>
  <si>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</si>
  <si>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</si>
  <si>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</si>
  <si>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</si>
  <si>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</si>
  <si>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</si>
  <si>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</si>
  <si>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</si>
  <si>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</si>
  <si>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</si>
  <si>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</si>
  <si>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</si>
  <si>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</si>
  <si>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</si>
  <si>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</si>
  <si>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</si>
  <si>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</si>
  <si>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</si>
  <si>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</si>
  <si>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</si>
  <si>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</si>
  <si>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</si>
  <si>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</si>
  <si>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</si>
  <si>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</si>
  <si>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</si>
  <si>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</si>
  <si>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</si>
  <si>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</si>
  <si>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</si>
  <si>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</si>
  <si>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</si>
  <si>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</si>
  <si>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</si>
  <si>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</si>
  <si>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</si>
  <si>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</si>
  <si>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</si>
  <si>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</si>
  <si>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</si>
  <si>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</si>
  <si>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</si>
  <si>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</si>
  <si>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</si>
  <si>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</si>
  <si>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</si>
  <si>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</si>
  <si>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</si>
  <si>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</si>
  <si>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</si>
  <si>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</si>
  <si>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</si>
  <si>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</si>
  <si>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</si>
  <si>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</si>
  <si>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</si>
  <si>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</si>
  <si>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</si>
  <si>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</si>
  <si>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</si>
  <si>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</si>
  <si>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</si>
  <si>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</si>
  <si>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</si>
  <si>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</si>
  <si>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</si>
  <si>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</si>
  <si>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</si>
  <si>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</si>
  <si>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</si>
  <si>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</si>
  <si>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</si>
  <si>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</si>
  <si>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</si>
  <si>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</si>
  <si>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</si>
  <si>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</si>
  <si>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</si>
  <si>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</si>
  <si>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</si>
  <si>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</si>
  <si>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</si>
  <si>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</si>
  <si>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</si>
  <si>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</si>
  <si>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</si>
  <si>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</si>
  <si>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</si>
  <si>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</si>
  <si>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</si>
  <si>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</si>
  <si>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</si>
  <si>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</si>
  <si>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</si>
  <si>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</si>
  <si>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</si>
  <si>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</si>
  <si>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</si>
  <si>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</si>
  <si>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</si>
  <si>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</si>
  <si>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</si>
  <si>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</si>
  <si>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</si>
  <si>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</si>
  <si>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</si>
  <si>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</si>
  <si>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</si>
  <si>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</si>
  <si>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</si>
  <si>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</si>
  <si>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</si>
  <si>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</si>
  <si>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</si>
  <si>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</si>
  <si>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</si>
  <si>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</si>
  <si>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</si>
  <si>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</si>
  <si>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</si>
  <si>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</si>
  <si>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</si>
  <si>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</si>
  <si>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</si>
  <si>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</si>
  <si>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</si>
  <si>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</si>
  <si>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</si>
  <si>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</si>
  <si>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</si>
  <si>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</si>
  <si>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</si>
  <si>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</si>
  <si>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</si>
  <si>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</si>
  <si>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</si>
  <si>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</si>
  <si>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</si>
  <si>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</si>
  <si>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</si>
  <si>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</si>
  <si>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</si>
  <si>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</si>
  <si>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</si>
  <si>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</si>
  <si>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</si>
  <si>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</si>
  <si>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</si>
  <si>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</si>
  <si>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</si>
  <si>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</si>
  <si>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</si>
  <si>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</si>
  <si>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</si>
  <si>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</si>
  <si>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</si>
  <si>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</si>
  <si>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</si>
  <si>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</si>
  <si>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</si>
  <si>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</si>
  <si>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</si>
  <si>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</si>
  <si>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</si>
  <si>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</si>
  <si>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</si>
  <si>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</si>
  <si>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</si>
  <si>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</si>
  <si>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</si>
  <si>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</si>
  <si>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</si>
  <si>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</si>
  <si>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</si>
  <si>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</si>
  <si>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</si>
  <si>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</si>
  <si>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</si>
  <si>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</si>
  <si>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</si>
  <si>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</si>
  <si>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</si>
  <si>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</si>
  <si>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</si>
  <si>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</si>
  <si>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</si>
  <si>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</si>
  <si>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</si>
  <si>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</si>
  <si>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</si>
  <si>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</si>
  <si>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</si>
  <si>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</si>
  <si>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</si>
  <si>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</si>
  <si>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</si>
  <si>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</si>
  <si>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</si>
  <si>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</si>
  <si>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</si>
  <si>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</si>
  <si>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</si>
  <si>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</si>
  <si>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</si>
  <si>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</si>
  <si>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</si>
  <si>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</si>
  <si>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</si>
  <si>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</si>
  <si>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</si>
  <si>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</si>
  <si>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</si>
  <si>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</si>
  <si>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</si>
  <si>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</si>
  <si>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</si>
  <si>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</si>
  <si>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</si>
  <si>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</si>
  <si>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</si>
  <si>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</si>
  <si>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</si>
  <si>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</si>
  <si>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</si>
  <si>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</si>
  <si>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</si>
  <si>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</si>
  <si>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</si>
  <si>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</si>
  <si>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</si>
  <si>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</si>
  <si>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</si>
  <si>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</si>
  <si>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</si>
  <si>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</si>
  <si>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</si>
  <si>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</si>
  <si>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</si>
  <si>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</si>
  <si>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</si>
  <si>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</si>
  <si>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</si>
  <si>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</si>
  <si>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</si>
  <si>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</si>
  <si>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</si>
  <si>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</si>
  <si>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</si>
  <si>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</si>
  <si>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</si>
  <si>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</si>
  <si>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</si>
  <si>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</si>
  <si>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</si>
  <si>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</si>
  <si>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</si>
  <si>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</si>
  <si>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</si>
  <si>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</si>
  <si>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</si>
  <si>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</si>
  <si>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</si>
  <si>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</si>
  <si>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</si>
  <si>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</si>
  <si>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</si>
  <si>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</si>
  <si>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</si>
  <si>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</si>
  <si>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</si>
  <si>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</si>
  <si>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</si>
  <si>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</si>
  <si>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</si>
  <si>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</si>
  <si>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</si>
  <si>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</si>
  <si>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</si>
  <si>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</si>
  <si>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</si>
  <si>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</si>
  <si>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</si>
  <si>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</si>
  <si>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</si>
  <si>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</si>
  <si>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</si>
  <si>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</si>
  <si>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</si>
  <si>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</si>
  <si>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</si>
  <si>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</si>
  <si>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</si>
  <si>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</si>
  <si>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</si>
  <si>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</si>
  <si>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</si>
  <si>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</si>
  <si>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</si>
  <si>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</si>
  <si>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</si>
  <si>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</si>
  <si>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</si>
  <si>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</si>
  <si>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</si>
  <si>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</si>
  <si>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</si>
  <si>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</si>
  <si>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</si>
  <si>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</si>
  <si>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</si>
  <si>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</si>
  <si>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</si>
  <si>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</si>
  <si>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</si>
  <si>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</si>
  <si>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</si>
  <si>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</si>
  <si>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</si>
  <si>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</si>
  <si>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</si>
  <si>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</si>
  <si>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</si>
  <si>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</si>
  <si>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</si>
  <si>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</si>
  <si>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</si>
  <si>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</si>
  <si>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</si>
  <si>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</si>
  <si>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</si>
  <si>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</si>
  <si>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</si>
  <si>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</si>
  <si>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</si>
  <si>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</si>
  <si>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</si>
  <si>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</si>
  <si>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</si>
  <si>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</si>
  <si>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</si>
  <si>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</si>
  <si>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</si>
  <si>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</si>
  <si>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</si>
  <si>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</si>
  <si>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</si>
  <si>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</si>
  <si>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</si>
  <si>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</si>
  <si>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</si>
  <si>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</si>
  <si>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</si>
  <si>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</si>
  <si>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</si>
  <si>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</si>
  <si>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</si>
  <si>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</si>
  <si>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</si>
  <si>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</si>
  <si>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</si>
  <si>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</si>
  <si>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</si>
  <si>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</si>
  <si>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</si>
  <si>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</si>
  <si>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</si>
  <si>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</si>
  <si>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</si>
  <si>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</si>
  <si>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</si>
  <si>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</si>
  <si>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</si>
  <si>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</si>
  <si>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</si>
  <si>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</si>
  <si>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</si>
  <si>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</si>
  <si>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</si>
  <si>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</si>
  <si>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</si>
  <si>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</si>
  <si>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</si>
  <si>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</si>
  <si>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</si>
  <si>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</si>
  <si>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</si>
  <si>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</si>
  <si>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</si>
  <si>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</si>
  <si>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</si>
  <si>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</si>
  <si>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</si>
  <si>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</si>
  <si>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</si>
  <si>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</si>
  <si>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</si>
  <si>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</si>
  <si>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</si>
  <si>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</si>
  <si>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</si>
  <si>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</si>
  <si>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</si>
  <si>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</si>
  <si>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</si>
  <si>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</si>
  <si>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</si>
  <si>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</si>
  <si>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</si>
  <si>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</si>
  <si>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</si>
  <si>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</si>
  <si>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</si>
  <si>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</si>
  <si>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</si>
  <si>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</si>
  <si>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</si>
  <si>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</si>
  <si>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</si>
  <si>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</si>
  <si>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</si>
  <si>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</si>
  <si>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</si>
  <si>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</si>
  <si>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</si>
  <si>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</si>
  <si>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</si>
  <si>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</si>
  <si>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</si>
  <si>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</si>
  <si>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</si>
  <si>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</si>
  <si>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</si>
  <si>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</si>
  <si>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</si>
  <si>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</si>
  <si>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</si>
  <si>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</si>
  <si>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</si>
  <si>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</si>
  <si>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</si>
  <si>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</si>
  <si>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</si>
  <si>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</si>
  <si>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</si>
  <si>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</si>
  <si>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</si>
  <si>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</si>
  <si>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</si>
  <si>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</si>
  <si>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</si>
  <si>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</si>
  <si>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</si>
  <si>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</si>
  <si>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</si>
  <si>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</si>
  <si>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</si>
  <si>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</si>
  <si>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</si>
  <si>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</si>
  <si>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</si>
  <si>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</si>
  <si>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</si>
  <si>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</si>
  <si>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</si>
  <si>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</si>
  <si>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</si>
  <si>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</si>
  <si>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</si>
  <si>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</si>
  <si>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</si>
  <si>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</si>
  <si>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</si>
  <si>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</si>
  <si>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</si>
  <si>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</si>
  <si>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</si>
  <si>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</si>
  <si>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</si>
  <si>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</si>
  <si>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</si>
  <si>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</si>
  <si>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</si>
  <si>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</si>
  <si>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</si>
  <si>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</si>
  <si>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</si>
  <si>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</si>
  <si>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</si>
  <si>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</si>
  <si>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</si>
  <si>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</si>
  <si>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</si>
  <si>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</si>
  <si>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</si>
  <si>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</si>
  <si>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</si>
  <si>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</si>
  <si>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</si>
  <si>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</si>
  <si>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</si>
  <si>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</si>
  <si>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</si>
  <si>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</si>
  <si>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</si>
  <si>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</si>
  <si>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</si>
  <si>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</si>
  <si>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</si>
  <si>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</si>
  <si>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</si>
  <si>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</si>
  <si>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</si>
  <si>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</si>
  <si>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</si>
  <si>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</si>
  <si>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</si>
  <si>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</si>
  <si>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</si>
  <si>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</si>
  <si>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</si>
  <si>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</si>
  <si>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</si>
  <si>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</si>
  <si>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</si>
  <si>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</si>
  <si>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</si>
  <si>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</si>
  <si>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</si>
  <si>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</si>
  <si>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</si>
  <si>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</si>
  <si>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</si>
  <si>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</si>
  <si>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</si>
  <si>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</si>
  <si>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</si>
  <si>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</si>
  <si>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</si>
  <si>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</si>
  <si>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</si>
  <si>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</si>
  <si>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</si>
  <si>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</si>
  <si>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</si>
  <si>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</si>
  <si>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</si>
  <si>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</si>
  <si>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</si>
  <si>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</si>
  <si>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</si>
  <si>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</si>
  <si>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</si>
  <si>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</si>
  <si>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</si>
  <si>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</si>
  <si>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</si>
  <si>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</si>
  <si>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</si>
  <si>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</si>
  <si>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</si>
  <si>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</si>
  <si>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</si>
  <si>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</si>
  <si>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</si>
  <si>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</si>
  <si>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</si>
  <si>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</si>
  <si>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</si>
  <si>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</si>
  <si>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</si>
  <si>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</si>
  <si>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</si>
  <si>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</si>
  <si>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</si>
  <si>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</si>
  <si>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</si>
  <si>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</si>
  <si>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</si>
  <si>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</si>
  <si>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</si>
  <si>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</si>
  <si>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</si>
  <si>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</si>
  <si>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</si>
  <si>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</si>
  <si>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</si>
  <si>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</si>
  <si>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</si>
  <si>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</si>
  <si>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</si>
  <si>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</si>
  <si>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</si>
  <si>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</si>
  <si>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</si>
  <si>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</si>
  <si>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</si>
  <si>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</si>
  <si>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</si>
  <si>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</si>
  <si>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</si>
  <si>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</si>
  <si>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</si>
  <si>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</si>
  <si>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</si>
  <si>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</si>
  <si>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</si>
  <si>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</si>
  <si>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</si>
  <si>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</si>
  <si>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</si>
  <si>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</si>
  <si>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</si>
  <si>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</si>
  <si>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</si>
  <si>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</si>
  <si>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</si>
  <si>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</si>
  <si>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</si>
  <si>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</si>
  <si>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</si>
  <si>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</si>
  <si>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</si>
  <si>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</si>
  <si>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</si>
  <si>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</si>
  <si>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</si>
  <si>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</si>
  <si>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</si>
  <si>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</si>
  <si>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</si>
  <si>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</si>
  <si>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</si>
  <si>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</si>
  <si>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</si>
  <si>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</si>
  <si>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</si>
  <si>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</si>
  <si>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</si>
  <si>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</si>
  <si>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</si>
  <si>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</si>
  <si>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</si>
  <si>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</si>
  <si>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</si>
  <si>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</si>
  <si>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</si>
  <si>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</si>
  <si>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</si>
  <si>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</si>
  <si>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</si>
  <si>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</si>
  <si>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</si>
  <si>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</si>
  <si>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</si>
  <si>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</si>
  <si>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</si>
  <si>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</si>
  <si>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</si>
  <si>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</si>
  <si>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</si>
  <si>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</si>
  <si>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</si>
  <si>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</si>
  <si>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</si>
  <si>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</si>
  <si>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</si>
  <si>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</si>
  <si>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</si>
  <si>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</si>
  <si>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</si>
  <si>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</si>
  <si>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</si>
  <si>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</si>
  <si>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</si>
  <si>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</si>
  <si>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</si>
  <si>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</si>
  <si>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</si>
  <si>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</si>
  <si>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</si>
  <si>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</si>
  <si>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</si>
  <si>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</si>
  <si>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</si>
  <si>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</si>
  <si>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</si>
  <si>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</si>
  <si>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</si>
  <si>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</si>
  <si>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</si>
  <si>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</si>
  <si>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</si>
  <si>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</si>
  <si>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</si>
  <si>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</si>
  <si>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</si>
  <si>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</si>
  <si>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</si>
  <si>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</si>
  <si>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</si>
  <si>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</si>
  <si>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</si>
  <si>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</si>
  <si>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</si>
  <si>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</si>
  <si>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</si>
  <si>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</si>
  <si>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</si>
  <si>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</si>
  <si>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</si>
  <si>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</si>
  <si>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</si>
  <si>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</si>
  <si>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</si>
  <si>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</si>
  <si>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</si>
  <si>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</si>
  <si>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</si>
  <si>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</si>
  <si>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</si>
  <si>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</si>
  <si>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</si>
  <si>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</si>
  <si>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</si>
  <si>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</si>
  <si>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</si>
  <si>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</si>
  <si>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</si>
  <si>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</si>
  <si>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</si>
  <si>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</si>
  <si>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</si>
  <si>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</si>
  <si>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</si>
  <si>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</si>
  <si>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</si>
  <si>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</si>
  <si>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</si>
  <si>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</si>
  <si>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</si>
  <si>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</si>
  <si>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</si>
  <si>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</si>
  <si>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</si>
  <si>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</si>
  <si>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</si>
  <si>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</si>
  <si>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</si>
  <si>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</si>
  <si>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</si>
  <si>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</si>
  <si>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</si>
  <si>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</si>
  <si>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</si>
  <si>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</si>
  <si>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</si>
  <si>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</si>
  <si>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</si>
  <si>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</si>
  <si>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</si>
  <si>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</si>
  <si>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</si>
  <si>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</si>
  <si>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</si>
  <si>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</si>
  <si>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</si>
  <si>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</si>
  <si>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</si>
  <si>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</si>
  <si>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</si>
  <si>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</si>
  <si>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</si>
  <si>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</si>
  <si>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</si>
  <si>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</si>
  <si>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</si>
  <si>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</si>
  <si>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</si>
  <si>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</si>
  <si>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</si>
  <si>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</si>
  <si>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</si>
  <si>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</si>
  <si>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</si>
  <si>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</si>
  <si>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</si>
  <si>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</si>
  <si>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</si>
  <si>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</si>
  <si>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</si>
  <si>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</si>
  <si>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</si>
  <si>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</si>
  <si>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</si>
  <si>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</si>
  <si>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</si>
  <si>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</si>
  <si>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</si>
  <si>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</si>
  <si>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</si>
  <si>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</si>
  <si>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</si>
  <si>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</si>
  <si>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</si>
  <si>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</si>
  <si>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</si>
  <si>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</si>
  <si>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</si>
  <si>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</si>
  <si>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</si>
  <si>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</si>
  <si>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</si>
  <si>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</si>
  <si>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</si>
  <si>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</si>
  <si>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</si>
  <si>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</si>
  <si>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</si>
  <si>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</si>
  <si>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</si>
  <si>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</si>
  <si>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</si>
  <si>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</si>
  <si>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</si>
  <si>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</si>
  <si>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</si>
  <si>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</si>
  <si>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</si>
  <si>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</si>
  <si>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</si>
  <si>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</si>
  <si>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</si>
  <si>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</si>
  <si>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</si>
  <si>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</si>
  <si>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</si>
  <si>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</si>
  <si>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</si>
  <si>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</si>
  <si>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</si>
  <si>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</si>
  <si>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</si>
  <si>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</si>
  <si>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</si>
  <si>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</si>
  <si>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</si>
  <si>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</si>
  <si>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</si>
  <si>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</si>
  <si>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</si>
  <si>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</si>
  <si>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</si>
  <si>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</si>
  <si>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</si>
  <si>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</si>
  <si>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</si>
  <si>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</si>
  <si>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</si>
  <si>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</si>
  <si>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</si>
  <si>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</si>
  <si>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</si>
  <si>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</si>
  <si>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</si>
  <si>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</si>
  <si>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</si>
  <si>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</si>
  <si>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</si>
  <si>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</si>
  <si>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</si>
  <si>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</si>
  <si>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</si>
  <si>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</si>
  <si>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</si>
  <si>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</si>
  <si>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</si>
  <si>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</si>
  <si>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</si>
  <si>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</si>
  <si>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</si>
  <si>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</si>
  <si>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</si>
  <si>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</si>
  <si>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</si>
  <si>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</si>
  <si>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</si>
  <si>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</si>
  <si>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</si>
  <si>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</si>
  <si>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</si>
  <si>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</si>
  <si>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</si>
  <si>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</si>
  <si>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</si>
  <si>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</si>
  <si>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</si>
  <si>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</si>
  <si>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</si>
  <si>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</si>
  <si>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</si>
  <si>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</si>
  <si>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</si>
  <si>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</si>
  <si>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</si>
  <si>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</si>
  <si>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</si>
  <si>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</si>
  <si>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</si>
  <si>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</si>
  <si>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</si>
  <si>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</si>
  <si>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</si>
  <si>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</si>
  <si>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</si>
  <si>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</si>
  <si>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</si>
  <si>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</si>
  <si>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</si>
  <si>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</si>
  <si>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</si>
  <si>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</si>
  <si>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</si>
  <si>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</si>
  <si>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</si>
  <si>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</si>
  <si>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</si>
  <si>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</si>
  <si>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</si>
  <si>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</si>
  <si>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</si>
  <si>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</si>
  <si>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</si>
  <si>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</si>
  <si>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</si>
  <si>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</si>
  <si>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</si>
  <si>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</si>
  <si>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</si>
  <si>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</si>
  <si>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</si>
  <si>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</si>
  <si>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</si>
  <si>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</si>
  <si>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</si>
  <si>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</si>
  <si>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</si>
  <si>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</si>
  <si>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</si>
  <si>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</si>
  <si>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</si>
  <si>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</si>
  <si>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</si>
  <si>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</si>
  <si>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</si>
  <si>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</si>
  <si>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</si>
  <si>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</si>
  <si>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</si>
  <si>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</si>
  <si>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</si>
  <si>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</si>
  <si>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</si>
  <si>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</si>
  <si>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</si>
  <si>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</si>
  <si>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</si>
  <si>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</si>
  <si>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</si>
  <si>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</si>
  <si>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</si>
  <si>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</si>
  <si>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</si>
  <si>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</si>
  <si>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</si>
  <si>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</si>
  <si>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</si>
  <si>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</si>
  <si>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</si>
  <si>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</si>
  <si>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</si>
  <si>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</si>
  <si>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</si>
  <si>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</si>
  <si>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</si>
  <si>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</si>
  <si>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</si>
  <si>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</si>
  <si>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</si>
  <si>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</si>
  <si>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</si>
  <si>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</si>
  <si>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</si>
  <si>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</si>
  <si>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</si>
  <si>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</si>
  <si>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</si>
  <si>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</si>
  <si>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</si>
  <si>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</si>
  <si>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</si>
  <si>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</si>
  <si>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</si>
  <si>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</si>
  <si>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</si>
  <si>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</si>
  <si>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</si>
  <si>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</si>
  <si>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</si>
  <si>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</si>
  <si>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</si>
  <si>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</si>
  <si>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</si>
  <si>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</si>
  <si>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</si>
  <si>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</si>
  <si>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</si>
  <si>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</si>
  <si>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</si>
  <si>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</si>
  <si>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</si>
  <si>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</si>
  <si>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</si>
  <si>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</si>
  <si>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</si>
  <si>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</si>
  <si>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</si>
  <si>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</si>
  <si>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</si>
  <si>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</si>
  <si>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</si>
  <si>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</si>
  <si>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</si>
  <si>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</si>
  <si>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</si>
  <si>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</si>
  <si>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</si>
  <si>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</si>
  <si>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</si>
  <si>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</si>
  <si>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</si>
  <si>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</si>
  <si>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</si>
  <si>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</si>
  <si>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</si>
  <si>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</si>
  <si>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</si>
  <si>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</si>
  <si>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</si>
  <si>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</si>
  <si>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</si>
  <si>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</si>
  <si>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</si>
  <si>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</si>
  <si>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</si>
  <si>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</si>
  <si>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</si>
  <si>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</si>
  <si>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</si>
  <si>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</si>
  <si>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</si>
  <si>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</si>
  <si>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</si>
  <si>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</si>
  <si>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</si>
  <si>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</si>
  <si>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</si>
  <si>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</si>
  <si>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</si>
  <si>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</si>
  <si>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</si>
  <si>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</si>
  <si>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</si>
  <si>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</si>
  <si>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</si>
  <si>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</si>
  <si>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</si>
  <si>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</si>
  <si>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</si>
  <si>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</si>
  <si>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</si>
  <si>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</si>
  <si>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</si>
  <si>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</si>
  <si>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</si>
  <si>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</si>
  <si>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</si>
  <si>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</si>
  <si>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</si>
  <si>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</si>
  <si>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</si>
  <si>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</si>
  <si>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</si>
  <si>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</si>
  <si>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</si>
  <si>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</si>
  <si>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</si>
  <si>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</si>
  <si>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</si>
  <si>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</si>
  <si>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</si>
  <si>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</si>
  <si>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</si>
  <si>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</si>
  <si>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</si>
  <si>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</si>
  <si>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</si>
  <si>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</si>
  <si>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</si>
  <si>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</si>
  <si>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</si>
  <si>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</si>
  <si>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</si>
  <si>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</si>
  <si>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</si>
  <si>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</si>
  <si>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</si>
  <si>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</si>
  <si>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</si>
  <si>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</si>
  <si>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</si>
  <si>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</si>
  <si>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</si>
  <si>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</si>
  <si>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</si>
  <si>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</si>
  <si>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</si>
  <si>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</si>
  <si>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</si>
  <si>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</si>
  <si>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</si>
  <si>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</si>
  <si>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</si>
  <si>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</si>
  <si>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</si>
  <si>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</si>
  <si>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</si>
  <si>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</si>
  <si>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</si>
  <si>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</si>
  <si>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</si>
  <si>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</si>
  <si>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</si>
  <si>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</si>
  <si>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</si>
  <si>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</si>
  <si>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</si>
  <si>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</si>
  <si>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</si>
  <si>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</si>
  <si>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</si>
  <si>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</si>
  <si>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</si>
  <si>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</si>
  <si>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</si>
  <si>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</si>
  <si>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</si>
  <si>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</si>
  <si>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</si>
  <si>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</si>
  <si>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</si>
  <si>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</si>
  <si>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</si>
  <si>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</si>
  <si>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</si>
  <si>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</si>
  <si>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</si>
  <si>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</si>
  <si>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</si>
  <si>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</si>
  <si>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</si>
  <si>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</si>
  <si>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</si>
  <si>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</si>
  <si>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</si>
  <si>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</si>
  <si>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</si>
  <si>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</si>
  <si>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</si>
  <si>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</si>
  <si>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</si>
  <si>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</si>
  <si>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</si>
  <si>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</si>
  <si>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</si>
  <si>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</si>
  <si>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</si>
  <si>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</si>
  <si>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</si>
  <si>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</si>
  <si>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</si>
  <si>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</si>
  <si>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</si>
  <si>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</si>
  <si>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</si>
  <si>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</si>
  <si>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</si>
  <si>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</si>
  <si>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</si>
  <si>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</si>
  <si>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</si>
  <si>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</si>
  <si>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</si>
  <si>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</si>
  <si>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</si>
  <si>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</si>
  <si>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</si>
  <si>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</si>
  <si>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</si>
  <si>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</si>
  <si>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</si>
  <si>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</si>
  <si>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</si>
  <si>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</si>
  <si>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</si>
  <si>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</si>
  <si>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</si>
  <si>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</si>
  <si>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</si>
  <si>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</si>
  <si>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</si>
  <si>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</si>
  <si>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</si>
  <si>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</si>
  <si>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</si>
  <si>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</si>
  <si>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</si>
  <si>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</si>
  <si>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</si>
  <si>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</si>
  <si>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</si>
  <si>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</si>
  <si>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</si>
  <si>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</si>
  <si>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</si>
  <si>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</si>
  <si>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</si>
  <si>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</si>
  <si>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</si>
  <si>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</si>
  <si>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</si>
  <si>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</si>
  <si>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</si>
  <si>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</si>
  <si>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</si>
  <si>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</si>
  <si>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</si>
  <si>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</si>
  <si>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</si>
  <si>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</si>
  <si>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</si>
  <si>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</si>
  <si>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</si>
  <si>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</si>
  <si>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</si>
  <si>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</si>
  <si>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</si>
  <si>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</si>
  <si>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</si>
  <si>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</si>
  <si>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</si>
  <si>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</si>
  <si>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</si>
  <si>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</si>
  <si>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</si>
  <si>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</si>
  <si>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</si>
  <si>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</si>
  <si>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</si>
  <si>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</si>
  <si>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</si>
  <si>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</si>
  <si>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</si>
  <si>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</si>
  <si>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</si>
  <si>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</si>
  <si>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</si>
  <si>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</si>
  <si>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</si>
  <si>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</si>
  <si>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</si>
  <si>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</si>
  <si>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</si>
  <si>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</si>
  <si>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</si>
  <si>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</si>
  <si>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</si>
  <si>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</si>
  <si>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</si>
  <si>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</si>
  <si>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</si>
  <si>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</si>
  <si>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</si>
  <si>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</si>
  <si>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</si>
  <si>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</si>
  <si>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</si>
  <si>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</si>
  <si>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</si>
  <si>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</si>
  <si>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</si>
  <si>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</si>
  <si>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</si>
  <si>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</si>
  <si>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</si>
  <si>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</si>
  <si>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</si>
  <si>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</si>
  <si>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</si>
  <si>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</si>
  <si>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</si>
  <si>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</si>
  <si>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</si>
  <si>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</si>
  <si>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</si>
  <si>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</si>
  <si>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</si>
  <si>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</si>
  <si>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</si>
  <si>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</si>
  <si>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</si>
  <si>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</si>
  <si>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</si>
  <si>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</si>
  <si>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</si>
  <si>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</si>
  <si>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</si>
  <si>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</si>
  <si>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</si>
  <si>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</si>
  <si>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</si>
  <si>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</si>
  <si>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</si>
  <si>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</si>
  <si>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</si>
  <si>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</si>
  <si>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</si>
  <si>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</si>
  <si>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</si>
  <si>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</si>
  <si>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</si>
  <si>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</si>
  <si>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</si>
  <si>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</si>
  <si>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</si>
  <si>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</si>
  <si>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</si>
  <si>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</si>
  <si>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</si>
  <si>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</si>
  <si>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</si>
  <si>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</si>
  <si>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</si>
  <si>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</si>
  <si>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</si>
  <si>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</si>
  <si>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</si>
  <si>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</si>
  <si>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</si>
  <si>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</si>
  <si>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</si>
  <si>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</si>
  <si>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</si>
  <si>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</si>
  <si>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</si>
  <si>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</si>
  <si>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</si>
  <si>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</si>
  <si>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</si>
  <si>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</si>
  <si>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</si>
  <si>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</si>
  <si>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</si>
  <si>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</si>
  <si>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</si>
  <si>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</si>
  <si>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</si>
  <si>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</si>
  <si>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</si>
  <si>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</si>
  <si>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</si>
  <si>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</si>
  <si>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</si>
  <si>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</si>
  <si>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</si>
  <si>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</si>
  <si>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</si>
  <si>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</si>
  <si>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</si>
  <si>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</si>
  <si>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</si>
  <si>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</si>
  <si>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</si>
  <si>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</si>
  <si>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</si>
  <si>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</si>
  <si>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</si>
  <si>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</si>
  <si>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</si>
  <si>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</si>
  <si>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</si>
  <si>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</si>
  <si>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</si>
  <si>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</si>
  <si>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</si>
  <si>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</si>
  <si>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</si>
  <si>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</si>
  <si>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</si>
  <si>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</si>
  <si>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</si>
  <si>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</si>
  <si>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</si>
  <si>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</si>
  <si>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</si>
  <si>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</si>
  <si>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</si>
  <si>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</si>
  <si>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</si>
  <si>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</si>
  <si>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</si>
  <si>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</si>
  <si>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</si>
  <si>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</si>
  <si>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</si>
  <si>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</si>
  <si>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</si>
  <si>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</si>
  <si>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</si>
  <si>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</si>
  <si>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</si>
  <si>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</si>
  <si>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</si>
  <si>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</si>
  <si>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</si>
  <si>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</si>
  <si>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</si>
  <si>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</si>
  <si>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</si>
  <si>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</si>
  <si>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</si>
  <si>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</si>
  <si>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</si>
  <si>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</si>
  <si>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</si>
  <si>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</si>
  <si>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</si>
  <si>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</si>
  <si>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</si>
  <si>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</si>
  <si>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</si>
  <si>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</si>
  <si>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</si>
  <si>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</si>
  <si>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</si>
  <si>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</si>
  <si>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</si>
  <si>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</si>
  <si>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</si>
  <si>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</si>
  <si>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</si>
  <si>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</si>
  <si>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</si>
  <si>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</si>
  <si>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</si>
  <si>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</si>
  <si>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</si>
  <si>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</si>
  <si>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</si>
  <si>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</si>
  <si>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</si>
  <si>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</si>
  <si>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</si>
  <si>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</si>
  <si>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</si>
  <si>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</si>
  <si>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</si>
  <si>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</si>
  <si>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</si>
  <si>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</si>
  <si>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</si>
  <si>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</si>
  <si>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</si>
  <si>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</si>
  <si>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</si>
  <si>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</si>
  <si>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</si>
  <si>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</si>
  <si>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</si>
  <si>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</si>
  <si>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</si>
  <si>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</si>
  <si>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</si>
  <si>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</si>
  <si>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</si>
  <si>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</si>
  <si>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</si>
  <si>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</si>
  <si>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</si>
  <si>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</si>
  <si>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</si>
  <si>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</si>
  <si>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</si>
  <si>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</si>
  <si>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</si>
  <si>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</si>
  <si>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</si>
  <si>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</si>
  <si>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</si>
  <si>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</si>
  <si>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</si>
  <si>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</si>
  <si>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</si>
  <si>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</si>
  <si>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</si>
  <si>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</si>
  <si>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</si>
  <si>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</si>
  <si>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</si>
  <si>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</si>
  <si>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</si>
  <si>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</si>
  <si>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</si>
  <si>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</si>
  <si>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</si>
  <si>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</si>
  <si>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</si>
  <si>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</si>
  <si>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</si>
  <si>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</si>
  <si>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</si>
  <si>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</si>
  <si>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</si>
  <si>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</si>
  <si>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</si>
  <si>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</si>
  <si>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</si>
  <si>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</si>
  <si>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</si>
  <si>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</si>
  <si>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</si>
  <si>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</si>
  <si>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</si>
  <si>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</si>
  <si>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</si>
  <si>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</si>
  <si>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</si>
  <si>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</si>
  <si>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</si>
  <si>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</si>
  <si>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</si>
  <si>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</si>
  <si>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</si>
  <si>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</si>
  <si>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</si>
  <si>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</si>
  <si>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</si>
  <si>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</si>
  <si>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</si>
  <si>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</si>
  <si>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</si>
  <si>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</si>
  <si>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</si>
  <si>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</si>
  <si>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</si>
  <si>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</si>
  <si>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</si>
  <si>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</si>
  <si>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</si>
  <si>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</si>
  <si>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</si>
  <si>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</si>
  <si>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</si>
  <si>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</si>
  <si>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</si>
  <si>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</si>
  <si>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</si>
  <si>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</si>
  <si>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</si>
  <si>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</si>
  <si>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</si>
  <si>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</si>
  <si>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</si>
  <si>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</si>
  <si>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</si>
  <si>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</si>
  <si>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</si>
  <si>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</si>
  <si>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</si>
  <si>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</si>
  <si>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</si>
  <si>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</si>
  <si>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</si>
  <si>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</si>
  <si>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</si>
  <si>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</si>
  <si>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</si>
  <si>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</si>
  <si>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</si>
  <si>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</si>
  <si>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</si>
  <si>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</si>
  <si>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</si>
  <si>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</si>
  <si>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</si>
  <si>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</si>
  <si>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</si>
  <si>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</si>
  <si>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</si>
  <si>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</si>
  <si>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</si>
  <si>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</si>
  <si>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</si>
  <si>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</si>
  <si>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</si>
  <si>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</si>
  <si>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</si>
  <si>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</si>
  <si>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</si>
  <si>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</si>
  <si>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</si>
  <si>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</si>
  <si>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</si>
  <si>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</si>
  <si>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</si>
  <si>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</si>
  <si>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</si>
  <si>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</si>
  <si>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</si>
  <si>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</si>
  <si>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</si>
  <si>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</si>
  <si>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</si>
  <si>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</si>
  <si>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</si>
  <si>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</si>
  <si>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</si>
  <si>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</si>
  <si>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</si>
  <si>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</si>
  <si>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</si>
  <si>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</si>
  <si>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</si>
  <si>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</si>
  <si>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</si>
  <si>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</si>
  <si>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</si>
  <si>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</si>
  <si>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</si>
  <si>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</si>
  <si>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</si>
  <si>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</si>
  <si>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</si>
  <si>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</si>
  <si>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</si>
  <si>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</si>
  <si>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</si>
  <si>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</si>
  <si>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</si>
  <si>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</si>
  <si>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</si>
  <si>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</si>
  <si>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</si>
  <si>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</si>
  <si>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</si>
  <si>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</si>
  <si>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</si>
  <si>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</si>
  <si>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</si>
  <si>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</si>
  <si>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</si>
  <si>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</si>
  <si>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</si>
  <si>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</si>
  <si>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</si>
  <si>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</si>
  <si>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</si>
  <si>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</si>
  <si>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</si>
  <si>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</si>
  <si>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</si>
  <si>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</si>
  <si>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</si>
  <si>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</si>
  <si>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</si>
  <si>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</si>
  <si>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</si>
  <si>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</si>
  <si>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</si>
  <si>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</si>
  <si>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</si>
  <si>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</si>
  <si>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</si>
  <si>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</si>
  <si>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</si>
  <si>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</si>
  <si>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</si>
  <si>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</si>
  <si>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</si>
  <si>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</si>
  <si>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</si>
  <si>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</si>
  <si>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</si>
  <si>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</si>
  <si>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</si>
  <si>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</si>
  <si>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</si>
  <si>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</si>
  <si>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</si>
  <si>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</si>
  <si>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</si>
  <si>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</si>
  <si>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</si>
  <si>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</si>
  <si>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</si>
  <si>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</si>
  <si>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</si>
  <si>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</si>
  <si>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</si>
  <si>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</si>
  <si>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</si>
  <si>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</si>
  <si>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</si>
  <si>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</si>
  <si>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</si>
  <si>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</si>
  <si>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</si>
  <si>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</si>
  <si>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</si>
  <si>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</si>
  <si>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</si>
  <si>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</si>
  <si>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</si>
  <si>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</si>
  <si>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</si>
  <si>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</si>
  <si>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</si>
  <si>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</si>
  <si>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</si>
  <si>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</si>
  <si>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</si>
  <si>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</si>
  <si>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</si>
  <si>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</si>
  <si>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</si>
  <si>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</si>
  <si>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</si>
  <si>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</si>
  <si>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</si>
  <si>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</si>
  <si>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</si>
  <si>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</si>
  <si>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</si>
  <si>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</si>
  <si>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</si>
  <si>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</si>
  <si>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</si>
  <si>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</si>
  <si>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</si>
  <si>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</si>
  <si>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</si>
  <si>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</si>
  <si>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</si>
  <si>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</si>
  <si>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</si>
  <si>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</si>
  <si>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</si>
  <si>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</si>
  <si>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</si>
  <si>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</si>
  <si>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</si>
  <si>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</si>
  <si>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</si>
  <si>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</si>
  <si>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</si>
  <si>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</si>
  <si>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</si>
  <si>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</si>
  <si>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</si>
  <si>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</si>
  <si>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</si>
  <si>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</si>
  <si>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</si>
  <si>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</si>
  <si>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</si>
  <si>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</si>
  <si>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</si>
  <si>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</si>
  <si>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</si>
  <si>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</si>
  <si>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</si>
  <si>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</si>
  <si>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</si>
  <si>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</si>
  <si>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</si>
  <si>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</si>
  <si>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</si>
  <si>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</si>
  <si>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</si>
  <si>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</si>
  <si>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</si>
  <si>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</si>
  <si>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</si>
  <si>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</si>
  <si>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</si>
  <si>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</si>
  <si>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</si>
  <si>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</si>
  <si>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</si>
  <si>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</si>
  <si>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</si>
  <si>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</si>
  <si>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</si>
  <si>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</si>
  <si>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</si>
  <si>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</si>
  <si>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</si>
  <si>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</si>
  <si>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</si>
  <si>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</si>
  <si>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</si>
  <si>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</si>
  <si>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</si>
  <si>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</si>
  <si>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</si>
  <si>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</si>
  <si>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</si>
  <si>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</si>
  <si>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</si>
  <si>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</si>
  <si>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</si>
  <si>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</si>
  <si>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</si>
  <si>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</si>
  <si>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</si>
  <si>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</si>
  <si>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</si>
  <si>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</si>
  <si>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</si>
  <si>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</si>
  <si>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</si>
  <si>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</si>
  <si>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</si>
  <si>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</si>
  <si>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</si>
  <si>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</si>
  <si>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</si>
  <si>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</si>
  <si>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</si>
  <si>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</si>
  <si>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</si>
  <si>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</si>
  <si>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</si>
  <si>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</si>
  <si>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</si>
  <si>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</si>
  <si>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</si>
  <si>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</si>
  <si>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</si>
  <si>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</si>
  <si>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</si>
  <si>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</si>
  <si>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</si>
  <si>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</si>
  <si>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</si>
  <si>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</si>
  <si>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</si>
  <si>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</si>
  <si>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</si>
  <si>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</si>
  <si>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</si>
  <si>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</si>
  <si>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</si>
  <si>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</si>
  <si>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</si>
  <si>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</si>
  <si>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</si>
  <si>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</si>
  <si>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</si>
  <si>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</si>
  <si>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</si>
  <si>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</si>
  <si>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</si>
  <si>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</si>
  <si>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</si>
  <si>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</si>
  <si>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</si>
  <si>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</si>
  <si>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</si>
  <si>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</si>
  <si>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</si>
  <si>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</si>
  <si>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</si>
  <si>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</si>
  <si>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</si>
  <si>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</si>
  <si>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</si>
  <si>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</si>
  <si>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</si>
  <si>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</si>
  <si>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</si>
  <si>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</si>
  <si>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</si>
  <si>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</si>
  <si>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</si>
  <si>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</si>
  <si>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</si>
  <si>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</si>
  <si>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</si>
  <si>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</si>
  <si>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</si>
  <si>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</si>
  <si>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</si>
  <si>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</si>
  <si>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</si>
  <si>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</si>
  <si>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</si>
  <si>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</si>
  <si>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</si>
  <si>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</si>
  <si>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</si>
  <si>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</si>
  <si>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</si>
  <si>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</si>
  <si>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</si>
  <si>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</si>
  <si>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</si>
  <si>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</si>
  <si>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</si>
  <si>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</si>
  <si>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</si>
  <si>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</si>
  <si>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</si>
  <si>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</si>
  <si>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</si>
  <si>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</si>
  <si>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</si>
  <si>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</si>
  <si>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</si>
  <si>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</si>
  <si>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</si>
  <si>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</si>
  <si>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</si>
  <si>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</si>
  <si>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</si>
  <si>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</si>
  <si>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</si>
  <si>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</si>
  <si>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</si>
  <si>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</si>
  <si>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</si>
  <si>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</si>
  <si>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</si>
  <si>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</si>
  <si>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</si>
  <si>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</si>
  <si>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</si>
  <si>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</si>
  <si>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</si>
  <si>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</si>
  <si>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</si>
  <si>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</si>
  <si>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</si>
  <si>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</si>
  <si>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</si>
  <si>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</si>
  <si>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</si>
  <si>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</si>
  <si>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</si>
  <si>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</si>
  <si>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</si>
  <si>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</si>
  <si>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</si>
  <si>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</si>
  <si>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</si>
  <si>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</si>
  <si>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</si>
  <si>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</si>
  <si>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</si>
  <si>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</si>
  <si>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</si>
  <si>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</si>
  <si>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</si>
  <si>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</si>
  <si>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</si>
  <si>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</si>
  <si>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</si>
  <si>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</si>
  <si>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</si>
  <si>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</si>
  <si>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</si>
  <si>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</si>
  <si>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</si>
  <si>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</si>
  <si>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</si>
  <si>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</si>
  <si>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</si>
  <si>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</si>
  <si>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</si>
  <si>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</si>
  <si>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</si>
  <si>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</si>
  <si>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</si>
  <si>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</si>
  <si>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</si>
  <si>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</si>
  <si>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</si>
  <si>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</si>
  <si>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</si>
  <si>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</si>
  <si>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</si>
  <si>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</si>
  <si>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</si>
  <si>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</si>
  <si>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</si>
  <si>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</si>
  <si>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</si>
  <si>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</si>
  <si>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</si>
  <si>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</si>
  <si>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</si>
  <si>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</si>
  <si>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</si>
  <si>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</si>
  <si>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</si>
  <si>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</si>
  <si>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</si>
  <si>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</si>
  <si>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</si>
  <si>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</si>
  <si>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</si>
  <si>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</si>
  <si>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</si>
  <si>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</si>
  <si>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</si>
  <si>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</si>
  <si>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</si>
  <si>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</si>
  <si>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</si>
  <si>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</si>
  <si>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</si>
  <si>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</si>
  <si>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</si>
  <si>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</si>
  <si>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</si>
  <si>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</si>
  <si>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</si>
  <si>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</si>
  <si>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</si>
  <si>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</si>
  <si>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</si>
  <si>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</si>
  <si>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</si>
  <si>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</si>
  <si>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</si>
  <si>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</si>
  <si>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</si>
  <si>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</si>
  <si>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</si>
  <si>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</si>
  <si>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</si>
  <si>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</si>
  <si>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</si>
  <si>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</si>
  <si>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</si>
  <si>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</si>
  <si>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</si>
  <si>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</si>
  <si>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</si>
  <si>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</si>
  <si>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</si>
  <si>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</si>
  <si>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</si>
  <si>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</si>
  <si>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</si>
  <si>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</si>
  <si>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</si>
  <si>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</si>
  <si>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</si>
  <si>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</si>
  <si>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</si>
  <si>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</si>
  <si>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</si>
  <si>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</si>
  <si>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</si>
  <si>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</si>
  <si>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</si>
  <si>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</si>
  <si>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</si>
  <si>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</si>
  <si>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</si>
  <si>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</si>
  <si>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</si>
  <si>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</si>
  <si>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</si>
  <si>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</si>
  <si>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</si>
  <si>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</si>
  <si>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</si>
  <si>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</si>
  <si>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</si>
  <si>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</si>
  <si>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</si>
  <si>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</si>
  <si>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</si>
  <si>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</si>
  <si>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</si>
  <si>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</si>
  <si>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</si>
  <si>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</si>
  <si>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</si>
  <si>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</si>
  <si>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</si>
  <si>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</si>
  <si>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</si>
  <si>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</si>
  <si>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</si>
  <si>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</si>
  <si>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</si>
  <si>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</si>
  <si>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</si>
  <si>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</si>
  <si>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</si>
  <si>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</si>
  <si>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</si>
  <si>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</si>
  <si>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</si>
  <si>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</si>
  <si>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</si>
  <si>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</si>
  <si>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</si>
  <si>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</si>
  <si>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</si>
  <si>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</si>
  <si>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</si>
  <si>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</si>
  <si>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</si>
  <si>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</si>
  <si>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</si>
  <si>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</si>
  <si>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</si>
  <si>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</si>
  <si>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</si>
  <si>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</si>
  <si>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</si>
  <si>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</si>
  <si>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</si>
  <si>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</si>
  <si>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</si>
  <si>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</si>
  <si>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</si>
  <si>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</si>
  <si>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</si>
  <si>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</si>
  <si>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</si>
  <si>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</si>
  <si>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</si>
  <si>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</si>
  <si>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</si>
  <si>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</si>
  <si>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</si>
  <si>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</si>
  <si>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</si>
  <si>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</si>
  <si>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</si>
  <si>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</si>
  <si>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</si>
  <si>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</si>
  <si>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</si>
  <si>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</si>
  <si>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</si>
  <si>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</si>
  <si>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</si>
  <si>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</si>
  <si>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</si>
  <si>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</si>
  <si>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</si>
  <si>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</si>
  <si>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</si>
  <si>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</si>
  <si>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</si>
  <si>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</si>
  <si>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</si>
  <si>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</si>
  <si>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</si>
  <si>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</si>
  <si>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</si>
  <si>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</si>
  <si>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</si>
  <si>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</si>
  <si>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</si>
  <si>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</si>
  <si>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</si>
  <si>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</si>
  <si>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</si>
  <si>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</si>
  <si>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</si>
  <si>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</si>
  <si>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</si>
  <si>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</si>
  <si>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</si>
  <si>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</si>
  <si>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</si>
  <si>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</si>
  <si>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</si>
  <si>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</si>
  <si>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</si>
  <si>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</si>
  <si>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</si>
  <si>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</si>
  <si>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</si>
  <si>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</si>
  <si>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</si>
  <si>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</si>
  <si>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</si>
  <si>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</si>
  <si>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</si>
  <si>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</si>
  <si>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</si>
  <si>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</si>
  <si>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</si>
  <si>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</si>
  <si>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</si>
  <si>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</si>
  <si>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</si>
  <si>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</si>
  <si>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</si>
  <si>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</si>
  <si>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</si>
  <si>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</si>
  <si>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</si>
  <si>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</si>
  <si>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</si>
  <si>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</si>
  <si>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</si>
  <si>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</si>
  <si>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</si>
  <si>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</si>
  <si>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</si>
  <si>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</si>
  <si>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</si>
  <si>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</si>
  <si>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</si>
  <si>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</si>
  <si>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</si>
  <si>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</si>
  <si>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</si>
  <si>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</si>
  <si>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</si>
  <si>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</si>
  <si>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</si>
  <si>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</si>
  <si>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</si>
  <si>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</si>
  <si>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</si>
  <si>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</si>
  <si>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</si>
  <si>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</si>
  <si>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</si>
  <si>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</si>
  <si>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</si>
  <si>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</si>
  <si>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</si>
  <si>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</si>
  <si>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</si>
  <si>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</si>
  <si>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</si>
  <si>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</si>
  <si>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</si>
  <si>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</si>
  <si>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</si>
  <si>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</si>
  <si>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</si>
  <si>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</si>
  <si>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</si>
  <si>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</si>
  <si>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</si>
  <si>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</si>
  <si>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</si>
  <si>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</si>
  <si>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</si>
  <si>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</si>
  <si>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</si>
  <si>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</si>
  <si>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</si>
  <si>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</si>
  <si>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</si>
  <si>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</si>
  <si>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</si>
  <si>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</si>
  <si>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</si>
  <si>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</si>
  <si>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</si>
  <si>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</si>
  <si>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</si>
  <si>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</si>
  <si>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</si>
  <si>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</si>
  <si>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</si>
  <si>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</si>
  <si>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</si>
  <si>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</si>
  <si>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</si>
  <si>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</si>
  <si>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</si>
  <si>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</si>
  <si>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</si>
  <si>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</si>
  <si>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</si>
  <si>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</si>
  <si>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</si>
  <si>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</si>
  <si>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</si>
  <si>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</si>
  <si>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</si>
  <si>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</si>
  <si>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</si>
  <si>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</si>
  <si>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</si>
  <si>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</si>
  <si>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</si>
  <si>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</si>
  <si>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</si>
  <si>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</si>
  <si>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</si>
  <si>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</si>
  <si>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</si>
  <si>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</si>
  <si>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</si>
  <si>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</si>
  <si>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</si>
  <si>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</si>
  <si>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</si>
  <si>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</si>
  <si>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</si>
  <si>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</si>
  <si>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</si>
  <si>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</si>
  <si>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</si>
  <si>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</si>
  <si>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</si>
  <si>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</si>
  <si>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</si>
  <si>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</si>
  <si>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</si>
  <si>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</si>
  <si>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</si>
  <si>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</si>
  <si>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</si>
  <si>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</si>
  <si>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</si>
  <si>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</si>
  <si>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</si>
  <si>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</si>
  <si>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</si>
  <si>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</si>
  <si>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</si>
  <si>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</si>
  <si>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</si>
  <si>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</si>
  <si>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</si>
  <si>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</si>
  <si>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</si>
  <si>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</si>
  <si>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</si>
  <si>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</si>
  <si>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</si>
  <si>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</si>
  <si>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</si>
  <si>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</si>
  <si>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</si>
  <si>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</si>
  <si>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</si>
  <si>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</si>
  <si>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</si>
  <si>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</si>
  <si>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</si>
  <si>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</si>
  <si>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</si>
  <si>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</si>
  <si>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</si>
  <si>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</si>
  <si>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</si>
  <si>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</si>
  <si>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</si>
  <si>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</si>
  <si>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</si>
  <si>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</si>
  <si>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</si>
  <si>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</si>
  <si>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</si>
  <si>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</si>
  <si>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</si>
  <si>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</si>
  <si>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</si>
  <si>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</si>
  <si>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</si>
  <si>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</si>
  <si>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</si>
  <si>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</si>
  <si>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</si>
  <si>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</si>
  <si>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</si>
  <si>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</si>
  <si>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</si>
  <si>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</si>
  <si>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</si>
  <si>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</si>
  <si>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</si>
  <si>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</si>
  <si>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</si>
  <si>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</si>
  <si>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</si>
  <si>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</si>
  <si>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</si>
  <si>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</si>
  <si>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</si>
  <si>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</si>
  <si>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</si>
  <si>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</si>
  <si>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</si>
  <si>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</si>
  <si>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</si>
  <si>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</si>
  <si>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</si>
  <si>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</si>
  <si>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</si>
  <si>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</si>
  <si>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</si>
  <si>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</si>
  <si>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</si>
  <si>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</si>
  <si>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</si>
  <si>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</si>
  <si>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</si>
  <si>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</si>
  <si>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</si>
  <si>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</si>
  <si>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</si>
  <si>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</si>
  <si>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</si>
  <si>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</si>
  <si>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</si>
  <si>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</si>
  <si>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</si>
  <si>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</si>
  <si>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</si>
  <si>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</si>
  <si>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</si>
  <si>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</si>
  <si>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</si>
  <si>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</si>
  <si>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</si>
  <si>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</si>
  <si>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</si>
  <si>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</si>
  <si>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</si>
  <si>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</si>
  <si>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</si>
  <si>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</si>
  <si>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</si>
  <si>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</si>
  <si>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</si>
  <si>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</si>
  <si>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</si>
  <si>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</si>
  <si>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</si>
  <si>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</si>
  <si>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</si>
  <si>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</si>
  <si>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</si>
  <si>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</si>
  <si>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</si>
  <si>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</si>
  <si>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</si>
  <si>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</si>
  <si>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</si>
  <si>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</si>
  <si>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</si>
  <si>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</si>
  <si>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</si>
  <si>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</si>
  <si>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</si>
  <si>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</si>
  <si>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</si>
  <si>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</si>
  <si>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</si>
  <si>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</si>
  <si>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</si>
  <si>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</si>
  <si>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</si>
  <si>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</si>
  <si>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</si>
  <si>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</si>
  <si>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</si>
  <si>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</si>
  <si>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</si>
  <si>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</si>
  <si>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</si>
  <si>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</si>
  <si>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</si>
  <si>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</si>
  <si>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</si>
  <si>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</si>
  <si>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</si>
  <si>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</si>
  <si>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</si>
  <si>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</si>
  <si>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</si>
  <si>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</si>
  <si>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</si>
  <si>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</si>
  <si>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</si>
  <si>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</si>
  <si>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</si>
  <si>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</si>
  <si>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</si>
  <si>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</si>
  <si>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</si>
  <si>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</si>
  <si>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</si>
  <si>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</si>
  <si>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</si>
  <si>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</si>
  <si>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</si>
  <si>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</si>
  <si>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</si>
  <si>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</si>
  <si>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</si>
  <si>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</si>
  <si>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</si>
  <si>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</si>
  <si>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</si>
  <si>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</si>
  <si>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</si>
  <si>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</si>
  <si>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</si>
  <si>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</si>
  <si>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</si>
  <si>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</si>
  <si>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</si>
  <si>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</si>
  <si>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</si>
  <si>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</si>
  <si>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</si>
  <si>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</si>
  <si>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</si>
  <si>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</si>
  <si>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</si>
  <si>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</si>
  <si>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</si>
  <si>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</si>
  <si>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</si>
  <si>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</si>
  <si>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</si>
  <si>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</si>
  <si>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</si>
  <si>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</si>
  <si>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</si>
  <si>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</si>
  <si>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</si>
  <si>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</si>
  <si>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</si>
  <si>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</si>
  <si>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</si>
  <si>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</si>
  <si>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</si>
  <si>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</si>
  <si>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</si>
  <si>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</si>
  <si>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</si>
  <si>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</si>
  <si>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</si>
  <si>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</si>
  <si>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</si>
  <si>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</si>
  <si>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</si>
  <si>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</si>
  <si>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</si>
  <si>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</si>
  <si>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</si>
  <si>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</si>
  <si>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</si>
  <si>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</si>
  <si>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</si>
  <si>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</si>
  <si>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</si>
  <si>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</si>
  <si>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</si>
  <si>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</si>
  <si>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</si>
  <si>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</si>
  <si>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</si>
  <si>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</si>
  <si>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</si>
  <si>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</si>
  <si>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</si>
  <si>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</si>
  <si>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</si>
  <si>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</si>
  <si>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</si>
  <si>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</si>
  <si>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</si>
  <si>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</si>
  <si>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</si>
  <si>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</si>
  <si>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</si>
  <si>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</si>
  <si>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</si>
  <si>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</si>
  <si>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</si>
  <si>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</si>
  <si>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</si>
  <si>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</si>
  <si>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</si>
  <si>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</si>
  <si>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</si>
  <si>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</si>
  <si>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</si>
  <si>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</si>
  <si>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</si>
  <si>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</si>
  <si>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</si>
  <si>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</si>
  <si>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</si>
  <si>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</si>
  <si>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</si>
  <si>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</si>
  <si>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</si>
  <si>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</si>
  <si>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</si>
  <si>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</si>
  <si>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</si>
  <si>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</si>
  <si>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</si>
  <si>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</si>
  <si>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</si>
  <si>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</si>
  <si>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</si>
  <si>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</si>
  <si>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</si>
  <si>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</si>
  <si>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</si>
  <si>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</si>
  <si>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</si>
  <si>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</si>
  <si>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</si>
  <si>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</si>
  <si>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</si>
  <si>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</si>
  <si>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</si>
  <si>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</si>
  <si>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</si>
  <si>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</si>
  <si>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</si>
  <si>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</si>
  <si>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</si>
  <si>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</si>
  <si>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</si>
  <si>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</si>
  <si>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</si>
  <si>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</si>
  <si>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</si>
  <si>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</si>
  <si>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</si>
  <si>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</si>
  <si>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</si>
  <si>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</si>
  <si>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</si>
  <si>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</si>
  <si>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</si>
  <si>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</si>
  <si>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</si>
  <si>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</si>
  <si>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</si>
  <si>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</si>
  <si>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</si>
  <si>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</si>
  <si>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</si>
  <si>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</si>
  <si>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</si>
  <si>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</si>
  <si>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</si>
  <si>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</si>
  <si>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</si>
  <si>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</si>
  <si>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</si>
  <si>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</si>
  <si>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</si>
  <si>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</si>
  <si>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</si>
  <si>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</si>
  <si>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</si>
  <si>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</si>
  <si>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</si>
  <si>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</si>
  <si>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</si>
  <si>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</si>
  <si>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</si>
  <si>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</si>
  <si>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</si>
  <si>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</si>
  <si>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</si>
  <si>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</si>
  <si>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</si>
  <si>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</si>
  <si>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</si>
  <si>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</si>
  <si>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</si>
  <si>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</si>
  <si>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</si>
  <si>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</si>
  <si>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</si>
  <si>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</si>
  <si>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</si>
  <si>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</si>
  <si>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</si>
  <si>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</si>
  <si>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</si>
  <si>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</si>
  <si>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</si>
  <si>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</si>
  <si>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</si>
  <si>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</si>
  <si>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</si>
  <si>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</si>
  <si>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</si>
  <si>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</si>
  <si>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</si>
  <si>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</si>
  <si>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</si>
  <si>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</si>
  <si>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</si>
  <si>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</si>
  <si>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</si>
  <si>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</si>
  <si>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</si>
  <si>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</si>
  <si>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</si>
  <si>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</si>
  <si>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</si>
  <si>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</si>
  <si>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</si>
  <si>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</si>
  <si>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</si>
  <si>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</si>
  <si>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</si>
  <si>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</si>
  <si>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</si>
  <si>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</si>
  <si>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</si>
  <si>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</si>
  <si>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</si>
  <si>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</si>
  <si>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</si>
  <si>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</si>
  <si>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</si>
  <si>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</si>
  <si>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</si>
  <si>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</si>
  <si>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</si>
  <si>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</si>
  <si>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</si>
  <si>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</si>
  <si>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</si>
  <si>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</si>
  <si>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</si>
  <si>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</si>
  <si>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</si>
  <si>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</si>
  <si>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</si>
  <si>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</si>
  <si>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</si>
  <si>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</si>
  <si>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</si>
  <si>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</si>
  <si>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</si>
  <si>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</si>
  <si>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</si>
  <si>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</si>
  <si>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</si>
  <si>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</si>
  <si>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</si>
  <si>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</si>
  <si>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</si>
  <si>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</si>
  <si>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</si>
  <si>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</si>
  <si>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</si>
  <si>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</si>
  <si>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</si>
  <si>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</si>
  <si>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</si>
  <si>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</si>
  <si>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</si>
  <si>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</si>
  <si>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</si>
  <si>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</si>
  <si>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</si>
  <si>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</si>
  <si>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</si>
  <si>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</si>
  <si>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</si>
  <si>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</si>
  <si>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</si>
  <si>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</si>
  <si>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</si>
  <si>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</si>
  <si>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</si>
  <si>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</si>
  <si>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</si>
  <si>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</si>
  <si>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</si>
  <si>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</si>
  <si>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</si>
  <si>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</si>
  <si>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</si>
  <si>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</si>
  <si>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</si>
  <si>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</si>
  <si>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</si>
  <si>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</si>
  <si>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</si>
  <si>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</si>
  <si>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</si>
  <si>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</si>
  <si>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</si>
  <si>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</si>
  <si>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</si>
  <si>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</si>
  <si>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</si>
  <si>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</si>
  <si>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</si>
  <si>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</si>
  <si>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</si>
  <si>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</si>
  <si>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</si>
  <si>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</si>
  <si>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</si>
  <si>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</si>
  <si>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</si>
  <si>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</si>
  <si>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</si>
  <si>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</si>
  <si>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</si>
  <si>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</si>
  <si>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</si>
  <si>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</si>
  <si>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</si>
  <si>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</si>
  <si>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</si>
  <si>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</si>
  <si>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</si>
  <si>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</si>
  <si>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</si>
  <si>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</si>
  <si>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</si>
  <si>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</si>
  <si>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</si>
  <si>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</si>
  <si>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</si>
  <si>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</si>
  <si>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</si>
  <si>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</si>
  <si>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</si>
  <si>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</si>
  <si>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</si>
  <si>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</si>
  <si>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</si>
  <si>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</si>
  <si>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</si>
  <si>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</si>
  <si>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</si>
  <si>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</si>
  <si>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</si>
  <si>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</si>
  <si>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</si>
  <si>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</si>
  <si>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</si>
  <si>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</si>
  <si>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</si>
  <si>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</si>
  <si>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</si>
  <si>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</si>
  <si>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</si>
  <si>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</si>
  <si>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</si>
  <si>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</si>
  <si>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</si>
  <si>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</si>
  <si>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</si>
  <si>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</si>
  <si>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</si>
  <si>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</si>
  <si>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</si>
  <si>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</si>
  <si>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</si>
  <si>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</si>
  <si>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</si>
  <si>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</si>
  <si>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</si>
  <si>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</si>
  <si>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</si>
  <si>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</si>
  <si>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</si>
  <si>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</si>
  <si>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</si>
  <si>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</si>
  <si>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</si>
  <si>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</si>
  <si>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</si>
  <si>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</si>
  <si>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</si>
  <si>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</si>
  <si>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</si>
  <si>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</si>
  <si>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</si>
  <si>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</si>
  <si>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</si>
  <si>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</si>
  <si>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</si>
  <si>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</si>
  <si>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</si>
  <si>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</si>
  <si>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</si>
  <si>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</si>
  <si>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</si>
  <si>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</si>
  <si>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</si>
  <si>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</si>
  <si>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</si>
  <si>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</si>
  <si>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</si>
  <si>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</si>
  <si>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</si>
  <si>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</si>
  <si>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</si>
  <si>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</si>
  <si>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</si>
  <si>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</si>
  <si>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</si>
  <si>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</si>
  <si>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</si>
  <si>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</si>
  <si>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</si>
  <si>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</si>
  <si>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</si>
  <si>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</si>
  <si>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</si>
  <si>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</si>
  <si>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</si>
  <si>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</si>
  <si>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</si>
  <si>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</si>
  <si>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</si>
  <si>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</si>
  <si>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</si>
  <si>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</si>
  <si>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</si>
  <si>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</si>
  <si>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</si>
  <si>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</si>
  <si>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</si>
  <si>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</si>
  <si>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</si>
  <si>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</si>
  <si>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</si>
  <si>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</si>
  <si>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</si>
  <si>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</si>
  <si>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</si>
  <si>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</si>
  <si>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</si>
  <si>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</si>
  <si>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</si>
  <si>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</si>
  <si>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</si>
  <si>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</si>
  <si>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</si>
  <si>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</si>
  <si>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</si>
  <si>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</si>
  <si>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</si>
  <si>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</si>
  <si>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</si>
  <si>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</si>
  <si>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</si>
  <si>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</si>
  <si>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</si>
  <si>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</si>
  <si>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</si>
  <si>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</si>
  <si>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</si>
  <si>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</si>
  <si>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</si>
  <si>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</si>
  <si>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</si>
  <si>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</si>
  <si>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</si>
  <si>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</si>
  <si>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</si>
  <si>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</si>
  <si>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</si>
  <si>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</si>
  <si>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</si>
  <si>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</si>
  <si>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</si>
  <si>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</si>
  <si>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</si>
  <si>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</si>
  <si>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</si>
  <si>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</si>
  <si>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</si>
  <si>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</si>
  <si>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</si>
  <si>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</si>
  <si>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</si>
  <si>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</si>
  <si>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</si>
  <si>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</si>
  <si>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</si>
  <si>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</si>
  <si>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</si>
  <si>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</si>
  <si>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</si>
  <si>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</si>
  <si>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</si>
  <si>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</si>
  <si>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</si>
  <si>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</si>
  <si>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</si>
  <si>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</si>
  <si>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</si>
  <si>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</si>
  <si>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</si>
  <si>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</si>
  <si>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</si>
  <si>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</si>
  <si>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</si>
  <si>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</si>
  <si>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</si>
  <si>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</si>
  <si>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</si>
  <si>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</si>
  <si>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</si>
  <si>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</si>
  <si>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</si>
  <si>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</si>
  <si>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</si>
  <si>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</si>
  <si>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</si>
  <si>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</si>
  <si>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</si>
  <si>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</si>
  <si>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</si>
  <si>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</si>
  <si>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</si>
  <si>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</si>
  <si>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</si>
  <si>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</si>
  <si>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</si>
  <si>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</si>
  <si>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</si>
  <si>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</si>
  <si>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</si>
  <si>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</si>
  <si>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</si>
  <si>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</si>
  <si>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</si>
  <si>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</si>
  <si>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</si>
  <si>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</si>
  <si>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</si>
  <si>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</si>
  <si>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</si>
  <si>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</si>
  <si>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</si>
  <si>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</si>
  <si>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</si>
  <si>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</si>
  <si>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</si>
  <si>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</si>
  <si>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</si>
  <si>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</si>
  <si>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</si>
  <si>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</si>
  <si>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</si>
  <si>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</si>
  <si>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</si>
  <si>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</si>
  <si>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</si>
  <si>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</si>
  <si>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</si>
  <si>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</si>
  <si>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</si>
  <si>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</si>
  <si>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</si>
  <si>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</si>
  <si>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</si>
  <si>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</si>
  <si>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</si>
  <si>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</si>
  <si>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</si>
  <si>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</si>
  <si>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</si>
  <si>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</si>
  <si>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</si>
  <si>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</si>
  <si>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</si>
  <si>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</si>
  <si>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</si>
  <si>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</si>
  <si>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</si>
  <si>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</si>
  <si>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</si>
  <si>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</si>
  <si>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</si>
  <si>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</si>
  <si>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</si>
  <si>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</si>
  <si>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</si>
  <si>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</si>
  <si>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</si>
  <si>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</si>
  <si>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</si>
  <si>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</si>
  <si>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</si>
  <si>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</si>
  <si>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</si>
  <si>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</si>
  <si>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</si>
  <si>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</si>
  <si>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</si>
  <si>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</si>
  <si>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</si>
  <si>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</si>
  <si>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</si>
  <si>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</si>
  <si>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</si>
  <si>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</si>
  <si>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</si>
  <si>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</si>
  <si>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</si>
  <si>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</si>
  <si>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</si>
  <si>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</si>
  <si>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</si>
  <si>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</si>
  <si>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</si>
  <si>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</si>
  <si>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</si>
  <si>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</si>
  <si>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</si>
  <si>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</si>
  <si>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</si>
  <si>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</si>
  <si>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</si>
  <si>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</si>
  <si>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</si>
  <si>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</si>
  <si>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</si>
  <si>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</si>
  <si>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</si>
  <si>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</si>
  <si>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</si>
  <si>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</si>
  <si>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</si>
  <si>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</si>
  <si>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</si>
  <si>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</si>
  <si>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</si>
  <si>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</si>
  <si>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</si>
  <si>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</si>
  <si>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</si>
  <si>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</si>
  <si>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</si>
  <si>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</si>
  <si>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</si>
  <si>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</si>
  <si>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</si>
  <si>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</si>
  <si>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</si>
  <si>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</si>
  <si>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</si>
  <si>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</si>
  <si>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</si>
  <si>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</si>
  <si>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</si>
  <si>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</si>
  <si>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</si>
  <si>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</si>
  <si>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</si>
  <si>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</si>
  <si>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</si>
  <si>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</si>
  <si>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</si>
  <si>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</si>
  <si>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</si>
  <si>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</si>
  <si>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</si>
  <si>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</si>
  <si>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</si>
  <si>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</si>
  <si>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</si>
  <si>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</si>
  <si>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</si>
  <si>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</si>
  <si>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</si>
  <si>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</si>
  <si>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</si>
  <si>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</si>
  <si>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</si>
  <si>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</si>
  <si>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</si>
  <si>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</si>
  <si>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</si>
  <si>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</si>
  <si>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</si>
  <si>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</si>
  <si>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</si>
  <si>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</si>
  <si>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</si>
  <si>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</si>
  <si>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</si>
  <si>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</si>
  <si>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</si>
  <si>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</si>
  <si>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</si>
  <si>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</si>
  <si>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</si>
  <si>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</si>
  <si>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</si>
  <si>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</si>
  <si>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</si>
  <si>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</si>
  <si>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</si>
  <si>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</si>
  <si>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</si>
  <si>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</si>
  <si>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</si>
  <si>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</si>
  <si>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</si>
  <si>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</si>
  <si>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</si>
  <si>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</si>
  <si>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</si>
  <si>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</si>
  <si>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</si>
  <si>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</si>
  <si>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</si>
  <si>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</si>
  <si>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</si>
  <si>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</si>
  <si>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</si>
  <si>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</si>
  <si>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</si>
  <si>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</si>
  <si>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</si>
  <si>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</si>
  <si>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</si>
  <si>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</si>
  <si>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</si>
  <si>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</si>
  <si>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</si>
  <si>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</si>
  <si>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</si>
  <si>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</si>
  <si>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</si>
  <si>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</si>
  <si>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</si>
  <si>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</si>
  <si>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</si>
  <si>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</si>
  <si>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</si>
  <si>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</si>
  <si>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</si>
  <si>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</si>
  <si>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</si>
  <si>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</si>
  <si>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</si>
  <si>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</si>
  <si>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</si>
  <si>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</si>
  <si>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</si>
  <si>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</si>
  <si>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</si>
  <si>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</si>
  <si>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</si>
  <si>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</si>
  <si>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</si>
  <si>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</si>
  <si>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</si>
  <si>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</si>
  <si>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</si>
  <si>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</si>
  <si>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</si>
  <si>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</si>
  <si>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</si>
  <si>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</si>
  <si>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</si>
  <si>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</si>
  <si>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</si>
  <si>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</si>
  <si>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</si>
  <si>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</si>
  <si>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</si>
  <si>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</si>
  <si>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</si>
  <si>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</si>
  <si>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</si>
  <si>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</si>
  <si>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</si>
  <si>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</si>
  <si>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</si>
  <si>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</si>
  <si>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</si>
  <si>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</si>
  <si>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</si>
  <si>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</si>
  <si>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</si>
  <si>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</si>
  <si>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</si>
  <si>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</si>
  <si>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</si>
  <si>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</si>
  <si>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</si>
  <si>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</si>
  <si>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</si>
  <si>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</si>
  <si>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</si>
  <si>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</si>
  <si>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</si>
  <si>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</si>
  <si>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</si>
  <si>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</si>
  <si>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</si>
  <si>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</si>
  <si>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</si>
  <si>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</si>
  <si>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</si>
  <si>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</si>
  <si>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</si>
  <si>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</si>
  <si>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</si>
  <si>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</si>
  <si>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</si>
  <si>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</si>
  <si>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</si>
  <si>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</si>
  <si>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</si>
  <si>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</si>
  <si>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</si>
  <si>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</si>
  <si>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</si>
  <si>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</si>
  <si>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</si>
  <si>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</si>
  <si>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</si>
  <si>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</si>
  <si>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</si>
  <si>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</si>
  <si>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</si>
  <si>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</si>
  <si>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</si>
  <si>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</si>
  <si>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</si>
  <si>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</si>
  <si>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</si>
  <si>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</si>
  <si>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</si>
  <si>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</si>
  <si>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</si>
  <si>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</si>
  <si>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</si>
  <si>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</si>
  <si>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</si>
  <si>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</si>
  <si>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</si>
  <si>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</si>
  <si>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</si>
  <si>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</si>
  <si>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</si>
  <si>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</si>
  <si>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</si>
  <si>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</si>
  <si>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</si>
  <si>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</si>
  <si>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</si>
  <si>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</si>
  <si>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</si>
  <si>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</si>
  <si>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</si>
  <si>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</si>
  <si>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</si>
  <si>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</si>
  <si>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</si>
  <si>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</si>
  <si>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</si>
  <si>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</si>
  <si>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</si>
  <si>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</si>
  <si>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</si>
  <si>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</si>
  <si>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</si>
  <si>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</si>
  <si>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</si>
  <si>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</si>
  <si>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</si>
  <si>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</si>
  <si>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</si>
  <si>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</si>
  <si>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</si>
  <si>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</si>
  <si>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</si>
  <si>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</si>
  <si>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</si>
  <si>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</si>
  <si>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</si>
  <si>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</si>
  <si>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</si>
  <si>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</si>
  <si>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</si>
  <si>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</si>
  <si>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</si>
  <si>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</si>
  <si>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</si>
  <si>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</si>
  <si>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</si>
  <si>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</si>
  <si>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</si>
  <si>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</si>
  <si>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</si>
  <si>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</si>
  <si>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</si>
  <si>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</si>
  <si>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</si>
  <si>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</si>
  <si>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</si>
  <si>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</si>
  <si>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</si>
  <si>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</si>
  <si>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</si>
  <si>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</si>
  <si>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</si>
  <si>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</si>
  <si>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</si>
  <si>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</si>
  <si>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</si>
  <si>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</si>
  <si>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</si>
  <si>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</si>
  <si>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</si>
  <si>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</si>
  <si>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</si>
  <si>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</si>
  <si>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</si>
  <si>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</si>
  <si>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</si>
  <si>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</si>
  <si>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</si>
  <si>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</si>
  <si>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</si>
  <si>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</si>
  <si>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</si>
  <si>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</si>
  <si>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</si>
  <si>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</si>
  <si>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</si>
  <si>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</si>
  <si>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</si>
  <si>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</si>
  <si>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</si>
  <si>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</si>
  <si>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</si>
  <si>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</si>
  <si>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</si>
  <si>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</si>
  <si>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</si>
  <si>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</si>
  <si>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</si>
  <si>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</si>
  <si>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</si>
  <si>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</si>
  <si>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</si>
  <si>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</si>
  <si>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</si>
  <si>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</si>
  <si>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</si>
  <si>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</si>
  <si>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</si>
  <si>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</si>
  <si>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</si>
  <si>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</si>
  <si>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</si>
  <si>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</si>
  <si>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</si>
  <si>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</si>
  <si>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</si>
  <si>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</si>
  <si>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</si>
  <si>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</si>
  <si>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</si>
  <si>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</si>
  <si>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</si>
  <si>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</si>
  <si>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</si>
  <si>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</si>
  <si>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</si>
  <si>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</si>
  <si>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</si>
  <si>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</si>
  <si>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</si>
  <si>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</si>
  <si>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</si>
  <si>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</si>
  <si>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</si>
  <si>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</si>
  <si>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</si>
  <si>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</si>
  <si>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</si>
  <si>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</si>
  <si>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</si>
  <si>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</si>
  <si>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</si>
  <si>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</si>
  <si>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</si>
  <si>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</si>
  <si>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</si>
  <si>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</si>
  <si>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</si>
  <si>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</si>
  <si>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</si>
  <si>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</si>
  <si>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</si>
  <si>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</si>
  <si>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</si>
  <si>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</si>
  <si>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</si>
  <si>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</si>
  <si>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</si>
  <si>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</si>
  <si>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</si>
  <si>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</si>
  <si>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</si>
  <si>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</si>
  <si>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</si>
  <si>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</si>
  <si>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</si>
  <si>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</si>
  <si>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</si>
  <si>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</si>
  <si>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</si>
  <si>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</si>
  <si>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</si>
  <si>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</si>
  <si>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</si>
  <si>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</si>
  <si>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</si>
  <si>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</si>
  <si>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</si>
  <si>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</si>
  <si>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</si>
  <si>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</si>
  <si>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</si>
  <si>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</si>
  <si>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</si>
  <si>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</si>
  <si>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</si>
  <si>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</si>
  <si>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</si>
  <si>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</si>
  <si>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</si>
  <si>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</si>
  <si>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</si>
  <si>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</si>
  <si>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</si>
  <si>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</si>
  <si>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</si>
  <si>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</si>
  <si>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</si>
  <si>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</si>
  <si>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</si>
  <si>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</si>
  <si>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</si>
  <si>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</si>
  <si>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</si>
  <si>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</si>
  <si>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</si>
  <si>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</si>
  <si>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</si>
  <si>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</si>
  <si>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</si>
  <si>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</si>
  <si>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</si>
  <si>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</si>
  <si>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</si>
  <si>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</si>
  <si>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</si>
  <si>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</si>
  <si>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</si>
  <si>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</si>
  <si>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</si>
  <si>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</si>
  <si>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</si>
  <si>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</si>
  <si>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</si>
  <si>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</si>
  <si>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</si>
  <si>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</si>
  <si>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</si>
  <si>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</si>
  <si>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</si>
  <si>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</si>
  <si>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</si>
  <si>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</si>
  <si>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</si>
  <si>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</si>
  <si>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</si>
  <si>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</si>
  <si>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</si>
  <si>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</si>
  <si>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</si>
  <si>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</si>
  <si>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</si>
  <si>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</si>
  <si>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</si>
  <si>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</si>
  <si>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</si>
  <si>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</si>
  <si>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</si>
  <si>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</si>
  <si>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</si>
  <si>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</si>
  <si>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</si>
  <si>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</si>
  <si>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</si>
  <si>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</si>
  <si>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</si>
  <si>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</si>
  <si>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</si>
  <si>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</si>
  <si>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</si>
  <si>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</si>
  <si>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</si>
  <si>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</si>
  <si>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</si>
  <si>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</si>
  <si>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</si>
  <si>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</si>
  <si>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</si>
  <si>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</si>
  <si>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</si>
  <si>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</si>
  <si>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</si>
  <si>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</si>
  <si>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</si>
  <si>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</si>
  <si>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</si>
  <si>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</si>
  <si>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</si>
  <si>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</si>
  <si>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</si>
  <si>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</si>
  <si>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</si>
  <si>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</si>
  <si>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</si>
  <si>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</si>
  <si>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</si>
  <si>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</si>
  <si>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</si>
  <si>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</si>
  <si>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</si>
  <si>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</si>
  <si>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</si>
  <si>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</si>
  <si>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</si>
  <si>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</si>
  <si>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</si>
  <si>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</si>
  <si>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</si>
  <si>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</si>
  <si>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</si>
  <si>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</si>
  <si>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</si>
  <si>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</si>
  <si>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</si>
  <si>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</si>
  <si>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</si>
  <si>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</si>
  <si>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</si>
  <si>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</si>
  <si>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</si>
  <si>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</si>
  <si>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</si>
  <si>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</si>
  <si>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</si>
  <si>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</si>
  <si>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</si>
  <si>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</si>
  <si>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</si>
  <si>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</si>
  <si>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</si>
  <si>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</si>
  <si>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</si>
  <si>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</si>
  <si>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</si>
  <si>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</si>
  <si>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</si>
  <si>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</si>
  <si>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</si>
  <si>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</si>
  <si>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</si>
  <si>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</si>
  <si>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</si>
  <si>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</si>
  <si>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</si>
  <si>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</si>
  <si>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</si>
  <si>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</si>
  <si>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</si>
  <si>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</si>
  <si>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</si>
  <si>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</si>
  <si>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</si>
  <si>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</si>
  <si>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</si>
  <si>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</si>
  <si>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</si>
  <si>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</si>
  <si>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</si>
  <si>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</si>
  <si>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</si>
  <si>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</si>
  <si>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</si>
  <si>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</si>
  <si>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</si>
  <si>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</si>
  <si>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</si>
  <si>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</si>
  <si>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</si>
  <si>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</si>
  <si>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</si>
  <si>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</si>
  <si>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</si>
  <si>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</si>
  <si>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</si>
  <si>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</si>
  <si>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</si>
  <si>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</si>
  <si>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</si>
  <si>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</si>
  <si>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</si>
  <si>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</si>
  <si>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</si>
  <si>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</si>
  <si>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</si>
  <si>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</si>
  <si>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</si>
  <si>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</si>
  <si>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</si>
  <si>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</si>
  <si>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</si>
  <si>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</si>
  <si>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</si>
  <si>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</si>
  <si>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</si>
  <si>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</si>
  <si>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</si>
  <si>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</si>
  <si>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</si>
  <si>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</si>
  <si>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</si>
  <si>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</si>
  <si>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</si>
  <si>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</si>
  <si>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</si>
  <si>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</si>
  <si>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</si>
  <si>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</si>
  <si>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</si>
  <si>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</si>
  <si>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</si>
  <si>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</si>
  <si>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</si>
  <si>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</si>
  <si>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</si>
  <si>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</si>
  <si>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</si>
  <si>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</si>
  <si>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</si>
  <si>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</si>
  <si>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</si>
  <si>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</si>
  <si>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</si>
  <si>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</si>
  <si>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</si>
  <si>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</si>
  <si>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</si>
  <si>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</si>
  <si>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</si>
  <si>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</si>
  <si>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</si>
  <si>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</si>
  <si>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</si>
  <si>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</si>
  <si>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</si>
  <si>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</si>
  <si>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</si>
  <si>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</si>
  <si>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</si>
  <si>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</si>
  <si>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</si>
  <si>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</si>
  <si>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</si>
  <si>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</si>
  <si>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</si>
  <si>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</si>
  <si>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</si>
  <si>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</si>
  <si>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</si>
  <si>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</si>
  <si>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</si>
  <si>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</si>
  <si>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</si>
  <si>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</si>
  <si>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</si>
  <si>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</si>
  <si>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</si>
  <si>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</si>
  <si>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</si>
  <si>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</si>
  <si>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</si>
  <si>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</si>
  <si>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</si>
  <si>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</si>
  <si>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</si>
  <si>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</si>
  <si>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</si>
  <si>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</si>
  <si>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</si>
  <si>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</si>
  <si>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</si>
  <si>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</si>
  <si>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</si>
  <si>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</si>
  <si>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</si>
  <si>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</si>
  <si>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</si>
  <si>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</si>
  <si>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</si>
  <si>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</si>
  <si>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</si>
  <si>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</si>
  <si>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</si>
  <si>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</si>
  <si>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</si>
  <si>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</si>
  <si>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</si>
  <si>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</si>
  <si>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</si>
  <si>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</si>
  <si>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</si>
  <si>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</si>
  <si>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</si>
  <si>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</si>
  <si>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</si>
  <si>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</si>
  <si>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</si>
  <si>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</si>
  <si>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</si>
  <si>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</si>
  <si>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</si>
  <si>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</si>
  <si>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</si>
  <si>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</si>
  <si>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</si>
  <si>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</si>
  <si>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</si>
  <si>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</si>
  <si>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</si>
  <si>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</si>
  <si>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</si>
  <si>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</si>
  <si>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</si>
  <si>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</si>
  <si>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</si>
  <si>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</si>
  <si>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</si>
  <si>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</si>
  <si>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</si>
  <si>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</si>
  <si>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</si>
  <si>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</si>
  <si>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</si>
  <si>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</si>
  <si>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</si>
  <si>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</si>
  <si>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</si>
  <si>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</si>
  <si>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</si>
  <si>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</si>
  <si>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</si>
  <si>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</si>
  <si>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</si>
  <si>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</si>
  <si>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</si>
  <si>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</si>
  <si>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</si>
  <si>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</si>
  <si>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</si>
  <si>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</si>
  <si>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</si>
  <si>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</si>
  <si>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</si>
  <si>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</si>
  <si>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</si>
  <si>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</si>
  <si>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</si>
  <si>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</si>
  <si>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</si>
  <si>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</si>
  <si>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</si>
  <si>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</si>
  <si>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</si>
  <si>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</si>
  <si>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</si>
  <si>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</si>
  <si>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</si>
  <si>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</si>
  <si>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</si>
  <si>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</si>
  <si>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</si>
  <si>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</si>
  <si>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</si>
  <si>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</si>
  <si>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</si>
  <si>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</si>
  <si>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</si>
  <si>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</si>
  <si>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</si>
  <si>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</si>
  <si>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</si>
  <si>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</si>
  <si>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</si>
  <si>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</si>
  <si>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</si>
  <si>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</si>
  <si>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</si>
  <si>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</si>
  <si>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</si>
  <si>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</si>
  <si>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</si>
  <si>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</si>
  <si>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</si>
  <si>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</si>
  <si>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</si>
  <si>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</si>
  <si>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</si>
  <si>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</si>
  <si>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</si>
  <si>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</si>
  <si>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</si>
  <si>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</si>
  <si>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</si>
  <si>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</si>
  <si>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</si>
  <si>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</si>
  <si>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</si>
  <si>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</si>
  <si>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</si>
  <si>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</si>
  <si>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</si>
  <si>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</si>
  <si>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</si>
  <si>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</si>
  <si>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</si>
  <si>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</si>
  <si>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</si>
  <si>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</si>
  <si>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</si>
  <si>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</si>
  <si>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</si>
  <si>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</si>
  <si>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</si>
  <si>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</si>
  <si>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</si>
  <si>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</si>
  <si>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</si>
  <si>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</si>
  <si>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</si>
  <si>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</si>
  <si>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</si>
  <si>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</si>
  <si>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</si>
  <si>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</si>
  <si>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</si>
  <si>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</si>
  <si>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</si>
  <si>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</si>
  <si>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</si>
  <si>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</si>
  <si>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</si>
  <si>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</si>
  <si>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</si>
  <si>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</si>
  <si>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</si>
  <si>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</si>
  <si>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</si>
  <si>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</si>
  <si>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</si>
  <si>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</si>
  <si>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</si>
  <si>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</si>
  <si>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</si>
  <si>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</si>
  <si>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</si>
  <si>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</si>
  <si>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</si>
  <si>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</si>
  <si>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</si>
  <si>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</si>
  <si>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</si>
  <si>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</si>
  <si>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</si>
  <si>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</si>
  <si>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</si>
  <si>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</si>
  <si>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</si>
  <si>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</si>
  <si>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</si>
  <si>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</si>
  <si>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</si>
  <si>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</si>
  <si>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</si>
  <si>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</si>
  <si>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</si>
  <si>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</si>
  <si>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</si>
  <si>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</si>
  <si>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</si>
  <si>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</si>
  <si>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</si>
  <si>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</si>
  <si>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</si>
  <si>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</si>
  <si>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</si>
  <si>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</si>
  <si>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</si>
  <si>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</si>
  <si>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</si>
  <si>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</si>
  <si>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</si>
  <si>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</si>
  <si>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</si>
  <si>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</si>
  <si>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</si>
  <si>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</si>
  <si>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</si>
  <si>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</si>
  <si>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</si>
  <si>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</si>
  <si>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</si>
  <si>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</si>
  <si>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</si>
  <si>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</si>
  <si>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</si>
  <si>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</si>
  <si>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</si>
  <si>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</si>
  <si>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</si>
  <si>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</si>
  <si>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</si>
  <si>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</si>
  <si>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</si>
  <si>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</si>
  <si>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</si>
  <si>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</si>
  <si>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</si>
  <si>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</si>
  <si>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</si>
  <si>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</si>
  <si>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</si>
  <si>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</si>
  <si>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</si>
  <si>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</si>
  <si>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</si>
  <si>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</si>
  <si>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</si>
  <si>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</si>
  <si>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</si>
  <si>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</si>
  <si>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</si>
  <si>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</si>
  <si>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</si>
  <si>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</si>
  <si>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</si>
  <si>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</si>
  <si>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</si>
  <si>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</si>
  <si>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</si>
  <si>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</si>
  <si>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</si>
  <si>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</si>
  <si>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</si>
  <si>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</si>
  <si>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</si>
  <si>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</si>
  <si>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</si>
  <si>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</si>
  <si>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</si>
  <si>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</si>
  <si>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</si>
  <si>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</si>
  <si>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</si>
  <si>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</si>
  <si>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</si>
  <si>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</si>
  <si>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</si>
  <si>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</si>
  <si>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</si>
  <si>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</si>
  <si>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</si>
  <si>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</si>
  <si>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</si>
  <si>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</si>
  <si>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</si>
  <si>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</si>
  <si>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</si>
  <si>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</si>
  <si>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</si>
  <si>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</si>
  <si>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</si>
  <si>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</si>
  <si>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</si>
  <si>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</si>
  <si>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</si>
  <si>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</si>
  <si>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</si>
  <si>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</si>
  <si>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</si>
  <si>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</si>
  <si>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</si>
  <si>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</si>
  <si>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</si>
  <si>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</si>
  <si>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</si>
  <si>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</si>
  <si>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</si>
  <si>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</si>
  <si>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</si>
  <si>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</si>
  <si>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</si>
  <si>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</si>
  <si>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</si>
  <si>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</si>
  <si>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</si>
  <si>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</si>
  <si>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</si>
  <si>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</si>
  <si>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</si>
  <si>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</si>
  <si>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</si>
  <si>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</si>
  <si>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</si>
  <si>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</si>
  <si>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</si>
  <si>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</si>
  <si>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</si>
  <si>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</si>
  <si>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</si>
  <si>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</si>
  <si>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</si>
  <si>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</si>
  <si>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</si>
  <si>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</si>
  <si>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</si>
  <si>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</si>
  <si>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</si>
  <si>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</si>
  <si>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</si>
  <si>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</si>
  <si>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</si>
  <si>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</si>
  <si>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</si>
  <si>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</si>
  <si>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</si>
  <si>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</si>
  <si>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</si>
  <si>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</si>
  <si>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</si>
  <si>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</si>
  <si>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</si>
  <si>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</si>
  <si>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</si>
  <si>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</si>
  <si>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</si>
  <si>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</si>
  <si>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</si>
  <si>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</si>
  <si>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</si>
  <si>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</si>
  <si>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</si>
  <si>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</si>
  <si>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</si>
  <si>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</si>
  <si>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</si>
  <si>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</si>
  <si>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</si>
  <si>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</si>
  <si>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</si>
  <si>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</si>
  <si>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</si>
  <si>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</si>
  <si>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</si>
  <si>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</si>
  <si>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</si>
  <si>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</si>
  <si>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</si>
  <si>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</si>
  <si>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</si>
  <si>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</si>
  <si>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</si>
  <si>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</si>
  <si>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</si>
  <si>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</si>
  <si>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</si>
  <si>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</si>
  <si>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</si>
  <si>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</si>
  <si>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</si>
  <si>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</si>
  <si>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</si>
  <si>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</si>
  <si>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</si>
  <si>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</si>
  <si>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</si>
  <si>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</si>
  <si>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</si>
  <si>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</si>
  <si>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</si>
  <si>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</si>
  <si>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</si>
  <si>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</si>
  <si>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</si>
  <si>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</si>
  <si>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</si>
  <si>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</si>
  <si>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</si>
  <si>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</si>
  <si>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</si>
  <si>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</si>
  <si>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</si>
  <si>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</si>
  <si>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</si>
  <si>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</si>
  <si>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</si>
  <si>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</si>
  <si>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</si>
  <si>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</si>
  <si>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</si>
  <si>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</si>
  <si>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</si>
  <si>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</si>
  <si>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</si>
  <si>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</si>
  <si>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</si>
  <si>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</si>
  <si>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</si>
  <si>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</si>
  <si>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</si>
  <si>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</si>
  <si>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</si>
  <si>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</si>
  <si>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</si>
  <si>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</si>
  <si>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</si>
  <si>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</si>
  <si>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</si>
  <si>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</si>
  <si>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</si>
  <si>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</si>
  <si>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</si>
  <si>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</si>
  <si>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</si>
  <si>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</si>
  <si>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</si>
  <si>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</si>
  <si>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</si>
  <si>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</si>
  <si>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</si>
  <si>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</si>
  <si>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</si>
  <si>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</si>
  <si>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</si>
  <si>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</si>
  <si>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</si>
  <si>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</si>
  <si>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</si>
  <si>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</si>
  <si>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</si>
  <si>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</si>
  <si>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</si>
  <si>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</si>
  <si>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</si>
  <si>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</si>
  <si>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</si>
  <si>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</si>
  <si>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</si>
  <si>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</si>
  <si>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</si>
  <si>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</si>
  <si>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</si>
  <si>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</si>
  <si>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</si>
  <si>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</si>
  <si>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</si>
  <si>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</si>
  <si>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</si>
  <si>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</si>
  <si>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</si>
  <si>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</si>
  <si>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</si>
  <si>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</si>
  <si>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</si>
  <si>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</si>
  <si>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</si>
  <si>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</si>
  <si>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</si>
  <si>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</si>
  <si>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</si>
  <si>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</si>
  <si>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</si>
  <si>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</si>
  <si>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</si>
  <si>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</si>
  <si>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</si>
  <si>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</si>
  <si>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</si>
  <si>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</si>
  <si>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</si>
  <si>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</si>
  <si>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</si>
  <si>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</si>
  <si>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</si>
  <si>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</si>
  <si>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</si>
  <si>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</si>
  <si>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</si>
  <si>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</si>
  <si>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</si>
  <si>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</si>
  <si>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</si>
  <si>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</si>
  <si>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</si>
  <si>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</si>
  <si>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</si>
  <si>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</si>
  <si>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</si>
  <si>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</si>
  <si>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</si>
  <si>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</si>
  <si>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</si>
  <si>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</si>
  <si>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</si>
  <si>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</si>
  <si>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</si>
  <si>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</si>
  <si>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</si>
  <si>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</si>
  <si>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</si>
  <si>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</si>
  <si>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</si>
  <si>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</si>
  <si>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</si>
  <si>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</si>
  <si>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</si>
  <si>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</si>
  <si>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</si>
  <si>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</si>
  <si>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</si>
  <si>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</si>
  <si>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</si>
  <si>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</si>
  <si>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</si>
  <si>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</si>
  <si>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</si>
  <si>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</si>
  <si>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</si>
  <si>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</si>
  <si>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</si>
  <si>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</si>
  <si>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</si>
  <si>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</si>
  <si>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</si>
  <si>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</si>
  <si>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</si>
  <si>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</si>
  <si>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</si>
  <si>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</si>
  <si>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</si>
  <si>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</si>
  <si>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</si>
  <si>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</si>
  <si>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</si>
  <si>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</si>
  <si>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</si>
  <si>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</si>
  <si>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</si>
  <si>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</si>
  <si>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</si>
  <si>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</si>
  <si>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</si>
  <si>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</si>
  <si>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</si>
  <si>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</si>
  <si>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</si>
  <si>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</si>
  <si>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</si>
  <si>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</si>
  <si>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</si>
  <si>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</si>
  <si>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</si>
  <si>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</si>
  <si>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</si>
  <si>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</si>
  <si>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</si>
  <si>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</si>
  <si>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</si>
  <si>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</si>
  <si>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</si>
  <si>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</si>
  <si>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</si>
  <si>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</si>
  <si>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</si>
  <si>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</si>
  <si>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</si>
  <si>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</si>
  <si>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</si>
  <si>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</si>
  <si>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</si>
  <si>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</si>
  <si>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</si>
  <si>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</si>
  <si>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</si>
  <si>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</si>
  <si>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</si>
  <si>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</si>
  <si>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</si>
  <si>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</si>
  <si>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</si>
  <si>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</si>
  <si>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</si>
  <si>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</si>
  <si>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</si>
  <si>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</si>
  <si>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</si>
  <si>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</si>
  <si>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</si>
  <si>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</si>
  <si>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</si>
  <si>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</si>
  <si>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</si>
  <si>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</si>
  <si>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</si>
  <si>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</si>
  <si>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</si>
  <si>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</si>
  <si>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</si>
  <si>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</si>
  <si>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</si>
  <si>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</si>
  <si>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</si>
  <si>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</si>
  <si>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</si>
  <si>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</si>
  <si>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</si>
  <si>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</si>
  <si>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</si>
  <si>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</si>
  <si>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</si>
  <si>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</si>
  <si>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</si>
  <si>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</si>
  <si>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</si>
  <si>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</si>
  <si>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</si>
  <si>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</si>
  <si>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</si>
  <si>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</si>
  <si>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</si>
  <si>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</si>
  <si>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</si>
  <si>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</si>
  <si>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</si>
  <si>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</si>
  <si>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</si>
  <si>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</si>
  <si>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</si>
  <si>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</si>
  <si>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</si>
  <si>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</si>
  <si>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</si>
  <si>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</si>
  <si>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</si>
  <si>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</si>
  <si>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</si>
  <si>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</si>
  <si>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</si>
  <si>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</si>
  <si>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</si>
  <si>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</si>
  <si>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</si>
  <si>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</si>
  <si>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</si>
  <si>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</si>
  <si>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</si>
  <si>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</si>
  <si>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</si>
  <si>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</si>
  <si>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</si>
  <si>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</si>
  <si>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</si>
  <si>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</si>
  <si>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</si>
  <si>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</si>
  <si>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</si>
  <si>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</si>
  <si>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</si>
  <si>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</si>
  <si>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</si>
  <si>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</si>
  <si>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</si>
  <si>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</si>
  <si>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</si>
  <si>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</si>
  <si>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</si>
  <si>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</si>
  <si>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</si>
  <si>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</si>
  <si>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</si>
  <si>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</si>
  <si>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</si>
  <si>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</si>
  <si>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</si>
  <si>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</si>
  <si>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</si>
  <si>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</si>
  <si>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</si>
  <si>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</si>
  <si>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</si>
  <si>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</si>
  <si>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</si>
  <si>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</si>
  <si>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</si>
  <si>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</si>
  <si>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</si>
  <si>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</si>
  <si>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</si>
  <si>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</si>
  <si>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</si>
  <si>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</si>
  <si>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</si>
  <si>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</si>
  <si>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</si>
  <si>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</si>
  <si>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</si>
  <si>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</si>
  <si>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</si>
  <si>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</si>
  <si>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</si>
  <si>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</si>
  <si>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</si>
  <si>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</si>
  <si>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</si>
  <si>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</si>
  <si>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</si>
  <si>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</si>
  <si>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</si>
  <si>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</si>
  <si>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</si>
  <si>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</si>
  <si>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</si>
  <si>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</si>
  <si>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</si>
  <si>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</si>
  <si>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</si>
  <si>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</si>
  <si>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</si>
  <si>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</si>
  <si>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</si>
  <si>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</si>
  <si>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</si>
  <si>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</si>
  <si>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</si>
  <si>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</si>
  <si>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</si>
  <si>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</si>
  <si>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</si>
  <si>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</si>
  <si>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</si>
  <si>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</si>
  <si>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</si>
  <si>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</si>
  <si>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</si>
  <si>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</si>
  <si>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</si>
  <si>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</si>
  <si>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</si>
  <si>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</si>
  <si>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</si>
  <si>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</si>
  <si>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</si>
  <si>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</si>
  <si>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</si>
  <si>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</si>
  <si>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</si>
  <si>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</si>
  <si>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</si>
  <si>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</si>
  <si>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</si>
  <si>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</si>
  <si>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</si>
  <si>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</si>
  <si>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</si>
  <si>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</si>
  <si>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</si>
  <si>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</si>
  <si>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</si>
  <si>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</si>
  <si>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</si>
  <si>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</si>
  <si>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</si>
  <si>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</si>
  <si>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</si>
  <si>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</si>
  <si>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</si>
  <si>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</si>
  <si>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</si>
  <si>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</si>
  <si>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</si>
  <si>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</si>
  <si>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</si>
  <si>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</si>
  <si>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</si>
  <si>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</si>
  <si>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</si>
  <si>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</si>
  <si>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</si>
  <si>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</si>
  <si>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</si>
  <si>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</si>
  <si>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</si>
  <si>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</si>
  <si>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</si>
  <si>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</si>
  <si>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</si>
  <si>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</si>
  <si>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</si>
  <si>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</si>
  <si>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</si>
  <si>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</si>
  <si>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</si>
  <si>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</si>
  <si>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</si>
  <si>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</si>
  <si>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</si>
  <si>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</si>
  <si>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</si>
  <si>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</si>
  <si>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</si>
  <si>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</si>
  <si>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</si>
  <si>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</si>
  <si>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</si>
  <si>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</si>
  <si>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</si>
  <si>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</si>
  <si>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</si>
  <si>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</si>
  <si>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</si>
  <si>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</si>
  <si>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</si>
  <si>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</si>
  <si>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</si>
  <si>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</si>
  <si>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</si>
  <si>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</si>
  <si>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</si>
  <si>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</si>
  <si>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</si>
  <si>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</si>
  <si>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</si>
  <si>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</si>
  <si>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</si>
  <si>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</si>
  <si>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</si>
  <si>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</si>
  <si>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</si>
  <si>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</si>
  <si>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</si>
  <si>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</si>
  <si>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</si>
  <si>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</si>
  <si>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</si>
  <si>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</si>
  <si>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</si>
  <si>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</si>
  <si>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</si>
  <si>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</si>
  <si>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</si>
  <si>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</si>
  <si>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</si>
  <si>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</si>
  <si>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</si>
  <si>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</si>
  <si>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</si>
  <si>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</si>
  <si>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</si>
  <si>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</si>
  <si>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</si>
  <si>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</si>
  <si>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</si>
  <si>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</si>
  <si>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</si>
  <si>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</si>
  <si>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</si>
  <si>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</si>
  <si>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</si>
  <si>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</si>
  <si>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</si>
  <si>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</si>
  <si>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</si>
  <si>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</si>
  <si>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</si>
  <si>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</si>
  <si>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</si>
  <si>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</si>
  <si>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</si>
  <si>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</si>
  <si>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</si>
  <si>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</si>
  <si>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</si>
  <si>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</si>
  <si>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</si>
  <si>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</si>
  <si>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</si>
  <si>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</si>
  <si>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</si>
  <si>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</si>
  <si>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</si>
  <si>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</si>
  <si>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</si>
  <si>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</si>
  <si>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</si>
  <si>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</si>
  <si>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</si>
  <si>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</si>
  <si>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</si>
  <si>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</si>
  <si>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</si>
  <si>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</si>
  <si>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</si>
  <si>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</si>
  <si>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</si>
  <si>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</si>
  <si>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</si>
  <si>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</si>
  <si>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</si>
  <si>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</si>
  <si>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</si>
  <si>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</si>
  <si>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</si>
  <si>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</si>
  <si>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</si>
  <si>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</si>
  <si>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</si>
  <si>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</si>
  <si>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</si>
  <si>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</si>
  <si>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</si>
  <si>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</si>
  <si>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</si>
  <si>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</si>
  <si>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</si>
  <si>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</si>
  <si>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</si>
  <si>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</si>
  <si>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</si>
  <si>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</si>
  <si>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</si>
  <si>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</si>
  <si>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</si>
  <si>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</si>
  <si>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</si>
  <si>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</si>
  <si>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</si>
  <si>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</si>
  <si>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</si>
  <si>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</si>
  <si>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</si>
  <si>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</si>
  <si>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</si>
  <si>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</si>
  <si>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</si>
  <si>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</si>
  <si>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</si>
  <si>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</si>
  <si>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</si>
  <si>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</si>
  <si>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</si>
  <si>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</si>
  <si>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</si>
  <si>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</si>
  <si>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</si>
  <si>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</si>
  <si>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</si>
  <si>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</si>
  <si>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</si>
  <si>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</si>
  <si>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</si>
  <si>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</si>
  <si>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</si>
  <si>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</si>
  <si>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</si>
  <si>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</si>
  <si>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</si>
  <si>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</si>
  <si>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</si>
  <si>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</si>
  <si>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</si>
  <si>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</si>
  <si>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</si>
  <si>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</si>
  <si>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</si>
  <si>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</si>
  <si>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</si>
  <si>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</si>
  <si>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</si>
  <si>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</si>
  <si>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</si>
  <si>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</si>
  <si>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</si>
  <si>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</si>
  <si>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</si>
  <si>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</si>
  <si>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</si>
  <si>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</si>
  <si>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</si>
  <si>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</si>
  <si>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</si>
  <si>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</si>
  <si>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</si>
  <si>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</si>
  <si>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</si>
  <si>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</si>
  <si>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</si>
  <si>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</si>
  <si>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</si>
  <si>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</si>
  <si>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</si>
  <si>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</si>
  <si>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</si>
  <si>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</si>
  <si>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</si>
  <si>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</si>
  <si>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</si>
  <si>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</si>
  <si>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</si>
  <si>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</si>
  <si>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</si>
  <si>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</si>
  <si>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</si>
  <si>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</si>
  <si>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</si>
  <si>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</si>
  <si>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</si>
  <si>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</si>
  <si>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</si>
  <si>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</si>
  <si>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</si>
  <si>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</si>
  <si>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</si>
  <si>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</si>
  <si>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</si>
  <si>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</si>
  <si>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</si>
  <si>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</si>
  <si>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</si>
  <si>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</si>
  <si>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</si>
  <si>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</si>
  <si>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</si>
  <si>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</si>
  <si>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</si>
  <si>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</si>
  <si>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</si>
  <si>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</si>
  <si>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</si>
  <si>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</si>
  <si>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</si>
  <si>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</si>
  <si>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</si>
  <si>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</si>
  <si>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</si>
  <si>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</si>
  <si>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</si>
  <si>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</si>
  <si>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</si>
  <si>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</si>
  <si>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</si>
  <si>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</si>
  <si>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</si>
  <si>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</si>
  <si>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</si>
  <si>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</si>
  <si>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</si>
  <si>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</si>
  <si>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</si>
  <si>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</si>
  <si>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</si>
  <si>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</si>
  <si>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</si>
  <si>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</si>
  <si>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</si>
  <si>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</si>
  <si>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</si>
  <si>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</si>
  <si>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</si>
  <si>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</si>
  <si>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</si>
  <si>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</si>
  <si>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</si>
  <si>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</si>
  <si>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</si>
  <si>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</si>
  <si>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</si>
  <si>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</si>
  <si>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</si>
  <si>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</si>
  <si>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</si>
  <si>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</si>
  <si>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</si>
  <si>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</si>
  <si>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</si>
  <si>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</si>
  <si>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</si>
  <si>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</si>
  <si>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</si>
  <si>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</si>
  <si>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</si>
  <si>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</si>
  <si>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</si>
  <si>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</si>
  <si>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</si>
  <si>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</si>
  <si>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</si>
  <si>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</si>
  <si>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</si>
  <si>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</si>
  <si>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</si>
  <si>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</si>
  <si>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</si>
  <si>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</si>
  <si>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</si>
  <si>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</si>
  <si>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</si>
  <si>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</si>
  <si>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</si>
  <si>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</si>
  <si>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</si>
  <si>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</si>
  <si>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</si>
  <si>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</si>
  <si>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</si>
  <si>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</si>
  <si>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</si>
  <si>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</si>
  <si>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</si>
  <si>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</si>
  <si>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</si>
  <si>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</si>
  <si>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</si>
  <si>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</si>
  <si>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</si>
  <si>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</si>
  <si>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</si>
  <si>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</si>
  <si>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</si>
  <si>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</si>
  <si>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</si>
  <si>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</si>
  <si>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</si>
  <si>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</si>
  <si>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</si>
  <si>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</si>
  <si>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</si>
  <si>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</si>
  <si>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</si>
  <si>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</si>
  <si>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</si>
  <si>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</si>
  <si>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</si>
  <si>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</si>
  <si>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</si>
  <si>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</si>
  <si>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</si>
  <si>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</si>
  <si>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</si>
  <si>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</si>
  <si>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</si>
  <si>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</si>
  <si>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</si>
  <si>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</si>
  <si>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</si>
  <si>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</si>
  <si>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</si>
  <si>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</si>
  <si>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</si>
  <si>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</si>
  <si>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</si>
  <si>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</si>
  <si>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</si>
  <si>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</si>
  <si>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</si>
  <si>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</si>
  <si>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</si>
  <si>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</si>
  <si>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</si>
  <si>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</si>
  <si>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</si>
  <si>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</si>
  <si>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</si>
  <si>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</si>
  <si>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</si>
  <si>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</si>
  <si>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</si>
  <si>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</si>
  <si>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</si>
  <si>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</si>
  <si>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</si>
  <si>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</si>
  <si>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</si>
  <si>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</si>
  <si>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</si>
  <si>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</si>
  <si>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</si>
  <si>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</si>
  <si>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</si>
  <si>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</si>
  <si>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</si>
  <si>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</si>
  <si>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</si>
  <si>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</si>
  <si>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</si>
  <si>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</si>
  <si>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</si>
  <si>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</si>
  <si>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</si>
  <si>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</si>
  <si>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</si>
  <si>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</si>
  <si>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</si>
  <si>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</si>
  <si>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</si>
  <si>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</si>
  <si>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</si>
  <si>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</si>
  <si>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</si>
  <si>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</si>
  <si>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</si>
  <si>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</si>
  <si>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</si>
  <si>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</si>
  <si>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</si>
  <si>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</si>
  <si>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</si>
  <si>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</si>
  <si>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</si>
  <si>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</si>
  <si>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</si>
  <si>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</si>
  <si>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</si>
  <si>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</si>
  <si>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</si>
  <si>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</si>
  <si>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</si>
  <si>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</si>
  <si>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</si>
  <si>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</si>
  <si>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</si>
  <si>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</si>
  <si>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</si>
  <si>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</si>
  <si>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</si>
  <si>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</si>
  <si>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</si>
  <si>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</si>
  <si>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</si>
  <si>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</si>
  <si>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</si>
  <si>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</si>
  <si>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</si>
  <si>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</si>
  <si>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</si>
  <si>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</si>
  <si>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</si>
  <si>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</si>
  <si>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</si>
  <si>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</si>
  <si>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</si>
  <si>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</si>
  <si>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</si>
  <si>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</si>
  <si>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</si>
  <si>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</si>
  <si>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</si>
  <si>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</si>
  <si>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</si>
  <si>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</si>
  <si>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</si>
  <si>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</si>
  <si>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</si>
  <si>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</si>
  <si>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</si>
  <si>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</si>
  <si>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</si>
  <si>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</si>
  <si>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</si>
  <si>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</si>
  <si>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</si>
  <si>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</si>
  <si>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</si>
  <si>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</si>
  <si>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</si>
  <si>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</si>
  <si>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</si>
  <si>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</si>
  <si>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</si>
  <si>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</si>
  <si>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</si>
  <si>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</si>
  <si>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</si>
  <si>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</si>
  <si>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</si>
  <si>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</si>
  <si>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</si>
  <si>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</si>
  <si>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</si>
  <si>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</si>
  <si>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</si>
  <si>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</si>
  <si>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</si>
  <si>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</si>
  <si>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</si>
  <si>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</si>
  <si>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</si>
  <si>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</si>
  <si>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</si>
  <si>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</si>
  <si>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</si>
  <si>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</si>
  <si>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</si>
  <si>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</si>
  <si>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</si>
  <si>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</si>
  <si>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</si>
  <si>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</si>
  <si>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</si>
  <si>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</si>
  <si>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</si>
  <si>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</si>
  <si>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</si>
  <si>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</si>
  <si>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</si>
  <si>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</si>
  <si>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</si>
  <si>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</si>
  <si>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</si>
  <si>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</si>
  <si>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</si>
  <si>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</si>
  <si>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</si>
  <si>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</si>
  <si>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</si>
  <si>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</si>
  <si>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</si>
  <si>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</si>
  <si>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</si>
  <si>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</si>
  <si>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</si>
  <si>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</si>
  <si>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</si>
  <si>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</si>
  <si>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</si>
  <si>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</si>
  <si>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</si>
  <si>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</si>
  <si>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</si>
  <si>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</si>
  <si>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</si>
  <si>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</si>
  <si>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</si>
  <si>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</si>
  <si>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</si>
  <si>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</si>
  <si>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</si>
  <si>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</si>
  <si>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</si>
  <si>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</si>
  <si>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</si>
  <si>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</si>
  <si>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</si>
  <si>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</si>
  <si>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</si>
  <si>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</si>
  <si>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</si>
  <si>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</si>
  <si>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</si>
  <si>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</si>
  <si>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</si>
  <si>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</si>
  <si>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</si>
  <si>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</si>
  <si>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</si>
  <si>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</si>
  <si>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</si>
  <si>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</si>
  <si>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</si>
  <si>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</si>
  <si>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</si>
  <si>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</si>
  <si>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</si>
  <si>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</si>
  <si>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</si>
  <si>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</si>
  <si>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</si>
  <si>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</si>
  <si>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</si>
  <si>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</si>
  <si>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</si>
  <si>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</si>
  <si>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</si>
  <si>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</si>
  <si>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</si>
  <si>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</si>
  <si>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</si>
  <si>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</si>
  <si>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</si>
  <si>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</si>
  <si>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</si>
  <si>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</si>
  <si>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</si>
  <si>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</si>
  <si>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</si>
  <si>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</si>
  <si>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</si>
  <si>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</si>
  <si>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</si>
  <si>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</si>
  <si>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</si>
  <si>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</si>
  <si>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</si>
  <si>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</si>
  <si>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</si>
  <si>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</si>
  <si>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</si>
  <si>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</si>
  <si>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</si>
  <si>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</si>
  <si>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</si>
  <si>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</si>
  <si>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</si>
  <si>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</si>
  <si>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</si>
  <si>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</si>
  <si>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</si>
  <si>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</si>
  <si>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</si>
  <si>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</si>
  <si>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</si>
  <si>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</si>
  <si>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</si>
  <si>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</si>
  <si>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</si>
  <si>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</si>
  <si>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</si>
  <si>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</si>
  <si>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</si>
  <si>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</si>
  <si>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</si>
  <si>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</si>
  <si>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</si>
  <si>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</si>
  <si>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</si>
  <si>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</si>
  <si>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</si>
  <si>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</si>
  <si>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</si>
  <si>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</si>
  <si>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</si>
  <si>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</si>
  <si>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</si>
  <si>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</si>
  <si>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</si>
  <si>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</si>
  <si>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</si>
  <si>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</si>
  <si>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</si>
  <si>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</si>
  <si>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</si>
  <si>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</si>
  <si>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</si>
  <si>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</si>
  <si>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</si>
  <si>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</si>
  <si>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</si>
  <si>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</si>
  <si>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</si>
  <si>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</si>
  <si>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</si>
  <si>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</si>
  <si>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</si>
  <si>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</si>
  <si>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</si>
  <si>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</si>
  <si>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</si>
  <si>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</si>
  <si>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</si>
  <si>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</si>
  <si>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</si>
  <si>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</si>
  <si>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</si>
  <si>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</si>
  <si>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</si>
  <si>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</si>
  <si>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</si>
  <si>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</si>
  <si>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</si>
  <si>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</si>
  <si>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</si>
  <si>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</si>
  <si>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</si>
  <si>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</si>
  <si>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</si>
  <si>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</si>
  <si>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</si>
  <si>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</si>
  <si>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</si>
  <si>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</si>
  <si>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</si>
  <si>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</si>
  <si>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</si>
  <si>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</si>
  <si>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</si>
  <si>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</si>
  <si>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</si>
  <si>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</si>
  <si>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</si>
  <si>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</si>
  <si>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</si>
  <si>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</si>
  <si>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</si>
  <si>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</si>
  <si>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</si>
  <si>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</si>
  <si>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</si>
  <si>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</si>
  <si>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</si>
  <si>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</si>
  <si>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</si>
  <si>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</si>
  <si>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</si>
  <si>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</si>
  <si>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</si>
  <si>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</si>
  <si>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</si>
  <si>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</si>
  <si>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</si>
  <si>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</si>
  <si>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</si>
  <si>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</si>
  <si>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</si>
  <si>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</si>
  <si>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</si>
  <si>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</si>
  <si>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</si>
  <si>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</si>
  <si>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</si>
  <si>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</si>
  <si>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</si>
  <si>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</si>
  <si>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</si>
  <si>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</si>
  <si>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</si>
  <si>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</si>
  <si>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</si>
  <si>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</si>
  <si>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</si>
  <si>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</si>
  <si>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</si>
  <si>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</si>
  <si>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</si>
  <si>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</si>
  <si>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</si>
  <si>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</si>
  <si>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</si>
  <si>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</si>
  <si>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</si>
  <si>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</si>
  <si>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</si>
  <si>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</si>
  <si>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</si>
  <si>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</si>
  <si>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</si>
  <si>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</si>
  <si>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</si>
  <si>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</si>
  <si>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</si>
  <si>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</si>
  <si>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</si>
  <si>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</si>
  <si>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</si>
  <si>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</si>
  <si>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</si>
  <si>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</si>
  <si>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</si>
  <si>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</si>
  <si>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</si>
  <si>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</si>
  <si>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</si>
  <si>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</si>
  <si>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</si>
  <si>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</si>
  <si>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</si>
  <si>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</si>
  <si>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</si>
  <si>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</si>
  <si>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</si>
  <si>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</si>
  <si>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</si>
  <si>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</si>
  <si>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</si>
  <si>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</si>
  <si>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</si>
  <si>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</si>
  <si>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</si>
  <si>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</si>
  <si>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</si>
  <si>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</si>
  <si>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</si>
  <si>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</si>
  <si>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</si>
  <si>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</si>
  <si>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</si>
  <si>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</si>
  <si>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</si>
  <si>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</si>
  <si>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</si>
  <si>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</si>
  <si>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</si>
  <si>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</si>
  <si>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</si>
  <si>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</si>
  <si>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</si>
  <si>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</si>
  <si>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</si>
  <si>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</si>
  <si>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</si>
  <si>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</si>
  <si>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</si>
  <si>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</si>
  <si>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</si>
  <si>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</si>
  <si>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</si>
  <si>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</si>
  <si>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</si>
  <si>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</si>
  <si>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</si>
  <si>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</si>
  <si>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</si>
  <si>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</si>
  <si>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</si>
  <si>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</si>
  <si>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</si>
  <si>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</si>
  <si>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</si>
  <si>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</si>
  <si>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</si>
  <si>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</si>
  <si>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</si>
  <si>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</si>
  <si>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</si>
  <si>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</si>
  <si>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</si>
  <si>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</si>
  <si>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</si>
  <si>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</si>
  <si>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</si>
  <si>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</si>
  <si>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</si>
  <si>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</si>
  <si>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</si>
  <si>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</si>
  <si>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</si>
  <si>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</si>
  <si>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</si>
  <si>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</si>
  <si>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</si>
  <si>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</si>
  <si>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</si>
  <si>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</si>
  <si>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</si>
  <si>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</si>
  <si>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</si>
  <si>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</si>
  <si>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</si>
  <si>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</si>
  <si>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</si>
  <si>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</si>
  <si>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</si>
  <si>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</si>
  <si>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</si>
  <si>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</si>
  <si>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</si>
  <si>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</si>
  <si>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</si>
  <si>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</si>
  <si>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</si>
  <si>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</si>
  <si>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</si>
  <si>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</si>
  <si>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</si>
  <si>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</si>
  <si>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</si>
  <si>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</si>
  <si>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</si>
  <si>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</si>
  <si>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</si>
  <si>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</si>
  <si>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</si>
  <si>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</si>
  <si>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</si>
  <si>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</si>
  <si>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</si>
  <si>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</si>
  <si>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</si>
  <si>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</si>
  <si>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</si>
  <si>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</si>
  <si>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</si>
  <si>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</si>
  <si>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</si>
  <si>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</si>
  <si>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</si>
  <si>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</si>
  <si>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</si>
  <si>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</si>
  <si>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</si>
  <si>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</si>
  <si>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</si>
  <si>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</si>
  <si>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</si>
  <si>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</si>
  <si>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</si>
  <si>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</si>
  <si>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</si>
  <si>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</si>
  <si>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</si>
  <si>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</si>
  <si>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</si>
  <si>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</si>
  <si>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</si>
  <si>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</si>
  <si>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</si>
  <si>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</si>
  <si>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</si>
  <si>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</si>
  <si>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</si>
  <si>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</si>
  <si>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</si>
  <si>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</si>
  <si>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</si>
  <si>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</si>
  <si>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</si>
  <si>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</si>
  <si>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</si>
  <si>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</si>
  <si>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</si>
  <si>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</si>
  <si>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</si>
  <si>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</si>
  <si>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</si>
  <si>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</si>
  <si>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</si>
  <si>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</si>
  <si>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</si>
  <si>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</si>
  <si>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</si>
  <si>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</si>
  <si>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</si>
  <si>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</si>
  <si>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</si>
  <si>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</si>
  <si>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</si>
  <si>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</si>
  <si>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</si>
  <si>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</si>
  <si>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</si>
  <si>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</si>
  <si>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</si>
  <si>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</si>
  <si>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</si>
  <si>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</si>
  <si>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</si>
  <si>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</si>
  <si>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</si>
  <si>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</si>
  <si>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</si>
  <si>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</si>
  <si>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</si>
  <si>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</si>
  <si>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</si>
  <si>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</si>
  <si>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</si>
  <si>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</si>
  <si>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</si>
  <si>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</si>
  <si>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</si>
  <si>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</si>
  <si>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</si>
  <si>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</si>
  <si>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</si>
  <si>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</si>
  <si>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</si>
  <si>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</si>
  <si>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</si>
  <si>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</si>
  <si>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</si>
  <si>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</si>
  <si>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</si>
  <si>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</si>
  <si>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</si>
  <si>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</si>
  <si>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</si>
  <si>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</si>
  <si>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</si>
  <si>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</si>
  <si>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</si>
  <si>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</si>
  <si>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</si>
  <si>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</si>
  <si>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</si>
  <si>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</si>
  <si>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</si>
  <si>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</si>
  <si>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</si>
  <si>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</si>
  <si>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</si>
  <si>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</si>
  <si>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</si>
  <si>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</si>
  <si>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</si>
  <si>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</si>
  <si>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</si>
  <si>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</si>
  <si>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</si>
  <si>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</si>
  <si>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</si>
  <si>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</si>
  <si>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</si>
  <si>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</si>
  <si>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</si>
  <si>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</si>
  <si>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</si>
  <si>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</si>
  <si>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</si>
  <si>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</si>
  <si>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</si>
  <si>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</si>
  <si>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</si>
  <si>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</si>
  <si>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</si>
  <si>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</si>
  <si>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</si>
  <si>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</si>
  <si>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</si>
  <si>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</si>
  <si>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</si>
  <si>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</si>
  <si>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</si>
  <si>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</si>
  <si>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</si>
  <si>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</si>
  <si>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</si>
  <si>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</si>
  <si>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</si>
  <si>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</si>
  <si>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</si>
  <si>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</si>
  <si>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</si>
  <si>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</si>
  <si>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</si>
  <si>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</si>
  <si>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</si>
  <si>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</si>
  <si>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</si>
  <si>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</si>
  <si>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</si>
  <si>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</si>
  <si>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</si>
  <si>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</si>
  <si>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</si>
  <si>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</si>
  <si>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</si>
  <si>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</si>
  <si>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</si>
  <si>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</si>
  <si>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</si>
  <si>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</si>
  <si>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</si>
  <si>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</si>
  <si>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</si>
  <si>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</si>
  <si>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</si>
  <si>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</si>
  <si>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</si>
  <si>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</si>
  <si>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</si>
  <si>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</si>
  <si>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</si>
  <si>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</si>
  <si>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</si>
  <si>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</si>
  <si>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</si>
  <si>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</si>
  <si>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</si>
  <si>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</si>
  <si>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</si>
  <si>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</si>
  <si>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</si>
  <si>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</si>
  <si>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</si>
  <si>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</si>
  <si>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</si>
  <si>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</si>
  <si>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</si>
  <si>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</si>
  <si>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</si>
  <si>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</si>
  <si>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</si>
  <si>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</si>
  <si>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</si>
  <si>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</si>
  <si>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</si>
  <si>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</si>
  <si>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</si>
  <si>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</si>
  <si>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</si>
  <si>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</si>
  <si>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</si>
  <si>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</si>
  <si>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</si>
  <si>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</si>
  <si>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</si>
  <si>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</si>
  <si>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</si>
  <si>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</si>
  <si>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</si>
  <si>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</si>
  <si>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</si>
  <si>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</si>
  <si>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</si>
  <si>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</si>
  <si>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</si>
  <si>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</si>
  <si>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</si>
  <si>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</si>
  <si>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</si>
  <si>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</si>
  <si>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</si>
  <si>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</si>
  <si>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</si>
  <si>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</si>
  <si>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</si>
  <si>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</si>
  <si>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</si>
  <si>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</si>
  <si>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</si>
  <si>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</si>
  <si>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</si>
  <si>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</si>
  <si>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</si>
  <si>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</si>
  <si>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</si>
  <si>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</si>
  <si>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</si>
  <si>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</si>
  <si>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</si>
  <si>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</si>
  <si>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</si>
  <si>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</si>
  <si>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</si>
  <si>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</si>
  <si>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</si>
  <si>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</si>
  <si>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</si>
  <si>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</si>
  <si>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</si>
  <si>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</si>
  <si>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</si>
  <si>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</si>
  <si>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</si>
  <si>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</si>
  <si>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</si>
  <si>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</si>
  <si>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</si>
  <si>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</si>
  <si>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</si>
  <si>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</si>
  <si>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</si>
  <si>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</si>
  <si>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</si>
  <si>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</si>
  <si>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</si>
  <si>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</si>
  <si>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</si>
  <si>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</si>
  <si>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</si>
  <si>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</si>
  <si>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</si>
  <si>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</si>
  <si>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</si>
  <si>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</si>
  <si>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</si>
  <si>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</si>
  <si>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</si>
  <si>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</si>
  <si>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</si>
  <si>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</si>
  <si>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</si>
  <si>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</si>
  <si>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</si>
  <si>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</si>
  <si>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</si>
  <si>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</si>
  <si>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</si>
  <si>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</si>
  <si>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</si>
  <si>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</si>
  <si>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</si>
  <si>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</si>
  <si>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</si>
  <si>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</si>
  <si>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</si>
  <si>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</si>
  <si>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</si>
  <si>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</si>
  <si>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</si>
  <si>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</si>
  <si>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</si>
  <si>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</si>
  <si>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</si>
  <si>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</si>
  <si>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</si>
  <si>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</si>
  <si>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</si>
  <si>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</si>
  <si>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</si>
  <si>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</si>
  <si>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</si>
  <si>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</si>
  <si>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</si>
  <si>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</si>
  <si>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</si>
  <si>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</si>
  <si>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</si>
  <si>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</si>
  <si>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</si>
  <si>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</si>
  <si>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</si>
  <si>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</si>
  <si>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</si>
  <si>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</si>
  <si>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</si>
  <si>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</si>
  <si>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</si>
  <si>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</si>
  <si>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</si>
  <si>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</si>
  <si>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</si>
  <si>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</si>
  <si>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</si>
  <si>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</si>
  <si>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</si>
  <si>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</si>
  <si>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</si>
  <si>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</si>
  <si>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</si>
  <si>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</si>
  <si>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</si>
  <si>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</si>
  <si>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</si>
  <si>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</si>
  <si>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</si>
  <si>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</si>
  <si>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</si>
  <si>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</si>
  <si>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</si>
  <si>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</si>
  <si>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</si>
  <si>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</si>
  <si>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</si>
  <si>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</si>
  <si>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</si>
  <si>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</si>
  <si>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</si>
  <si>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</si>
  <si>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</si>
  <si>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</si>
  <si>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</si>
  <si>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</si>
  <si>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</si>
  <si>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</si>
  <si>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</si>
  <si>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</si>
  <si>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</si>
  <si>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</si>
  <si>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</si>
  <si>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</si>
  <si>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</si>
  <si>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</si>
  <si>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</si>
  <si>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</si>
  <si>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</si>
  <si>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</si>
  <si>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</si>
  <si>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</si>
  <si>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</si>
  <si>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</si>
  <si>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</si>
  <si>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</si>
  <si>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</si>
  <si>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</si>
  <si>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</si>
  <si>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</si>
  <si>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</si>
  <si>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</si>
  <si>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</si>
  <si>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</si>
  <si>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</si>
  <si>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</si>
  <si>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</si>
  <si>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</si>
  <si>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</si>
  <si>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</si>
  <si>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</si>
  <si>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</si>
  <si>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</si>
  <si>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</si>
  <si>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</si>
  <si>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</si>
  <si>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</si>
  <si>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</si>
  <si>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</si>
  <si>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</si>
  <si>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</si>
  <si>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</si>
  <si>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</si>
  <si>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</si>
  <si>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</si>
  <si>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</si>
  <si>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</si>
  <si>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</si>
  <si>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</si>
  <si>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</si>
  <si>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</si>
  <si>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</si>
  <si>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</si>
  <si>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</si>
  <si>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</si>
  <si>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</si>
  <si>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</si>
  <si>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</si>
  <si>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</si>
  <si>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</si>
  <si>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</si>
  <si>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</si>
  <si>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</si>
  <si>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</si>
  <si>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</si>
  <si>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</si>
  <si>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</si>
  <si>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</si>
  <si>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</si>
  <si>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</si>
  <si>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</si>
  <si>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</si>
  <si>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</si>
  <si>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</si>
  <si>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</si>
  <si>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</si>
  <si>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</si>
  <si>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</si>
  <si>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</si>
  <si>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</si>
  <si>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</si>
  <si>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</si>
  <si>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</si>
  <si>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</si>
  <si>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</si>
  <si>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</si>
  <si>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</si>
  <si>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</si>
  <si>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</si>
  <si>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</si>
  <si>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</si>
  <si>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</si>
  <si>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</si>
  <si>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</si>
  <si>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</si>
  <si>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</si>
  <si>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</si>
  <si>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</si>
  <si>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</si>
  <si>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</si>
  <si>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</si>
  <si>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</si>
  <si>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</si>
  <si>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</si>
  <si>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</si>
  <si>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</si>
  <si>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</si>
  <si>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</si>
  <si>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</si>
  <si>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</si>
  <si>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</si>
  <si>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</si>
  <si>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</si>
  <si>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</si>
  <si>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</si>
  <si>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</si>
  <si>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</si>
  <si>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</si>
  <si>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</si>
  <si>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</si>
  <si>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</si>
  <si>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</si>
  <si>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</si>
  <si>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</si>
  <si>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</si>
  <si>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</si>
  <si>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</si>
  <si>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</si>
  <si>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</si>
  <si>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</si>
  <si>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</si>
  <si>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</si>
  <si>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</si>
  <si>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</si>
  <si>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</si>
  <si>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</si>
  <si>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</si>
  <si>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</si>
  <si>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</si>
  <si>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</si>
  <si>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</si>
  <si>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</si>
  <si>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</si>
  <si>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</si>
  <si>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</si>
  <si>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</si>
  <si>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</si>
  <si>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</si>
  <si>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</si>
  <si>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</si>
  <si>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</si>
  <si>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</si>
  <si>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</si>
  <si>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</si>
  <si>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</si>
  <si>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</si>
  <si>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</si>
  <si>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</si>
  <si>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</si>
  <si>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</si>
  <si>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</si>
  <si>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</si>
  <si>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</si>
  <si>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</si>
  <si>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</si>
  <si>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</si>
  <si>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</si>
  <si>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</si>
  <si>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</si>
  <si>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</si>
  <si>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</si>
  <si>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</si>
  <si>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</si>
  <si>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</si>
  <si>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</si>
  <si>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</si>
  <si>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</si>
  <si>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</si>
  <si>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</si>
  <si>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</si>
  <si>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</si>
  <si>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</si>
  <si>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</si>
  <si>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</si>
  <si>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</si>
  <si>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</si>
  <si>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</si>
  <si>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</si>
  <si>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</si>
  <si>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</si>
  <si>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</si>
  <si>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</si>
  <si>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</si>
  <si>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</si>
  <si>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</si>
  <si>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</si>
  <si>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</si>
  <si>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</si>
  <si>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</si>
  <si>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</si>
  <si>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</si>
  <si>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</si>
  <si>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</si>
  <si>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</si>
  <si>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</si>
  <si>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</si>
  <si>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</si>
  <si>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</si>
  <si>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</si>
  <si>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</si>
  <si>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</si>
  <si>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</si>
  <si>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</si>
  <si>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</si>
  <si>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</si>
  <si>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</si>
  <si>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</si>
  <si>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</si>
  <si>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</si>
  <si>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</si>
  <si>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</si>
  <si>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</si>
  <si>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</si>
  <si>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</si>
  <si>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</si>
  <si>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</si>
  <si>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</si>
  <si>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</si>
  <si>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</si>
  <si>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</si>
  <si>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</si>
  <si>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</si>
  <si>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</si>
  <si>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</si>
  <si>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</si>
  <si>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</si>
  <si>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</si>
  <si>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</si>
  <si>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</si>
  <si>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</si>
  <si>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</si>
  <si>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</si>
  <si>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</si>
  <si>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</si>
  <si>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</si>
  <si>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</si>
  <si>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</si>
  <si>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</si>
  <si>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</si>
  <si>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</si>
  <si>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</si>
  <si>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</si>
  <si>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</si>
  <si>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</si>
  <si>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</si>
  <si>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</si>
  <si>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</si>
  <si>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</si>
  <si>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</si>
  <si>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</si>
  <si>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</si>
  <si>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</si>
  <si>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</si>
  <si>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</si>
  <si>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</si>
  <si>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</si>
  <si>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</si>
  <si>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</si>
  <si>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</si>
  <si>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</si>
  <si>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</si>
  <si>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</si>
  <si>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</si>
  <si>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</si>
  <si>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</si>
  <si>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</si>
  <si>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</si>
  <si>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</si>
  <si>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</si>
  <si>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</si>
  <si>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</si>
  <si>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</si>
  <si>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</si>
  <si>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</si>
  <si>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</si>
  <si>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</si>
  <si>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</si>
  <si>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</si>
  <si>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</si>
  <si>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</si>
  <si>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</si>
  <si>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</si>
  <si>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</si>
  <si>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</si>
  <si>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</si>
  <si>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</si>
  <si>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</si>
  <si>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</si>
  <si>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</si>
  <si>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</si>
  <si>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</si>
  <si>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</si>
  <si>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</si>
  <si>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</si>
  <si>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</si>
  <si>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</si>
  <si>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</si>
  <si>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</si>
  <si>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</si>
  <si>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</si>
  <si>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</si>
  <si>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</si>
  <si>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</si>
  <si>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</si>
  <si>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</si>
  <si>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</si>
  <si>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</si>
  <si>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</si>
  <si>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</si>
  <si>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</si>
  <si>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</si>
  <si>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</si>
  <si>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</si>
  <si>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</si>
  <si>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</si>
  <si>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</si>
  <si>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</si>
  <si>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</si>
  <si>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</si>
  <si>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</si>
  <si>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</si>
  <si>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</si>
  <si>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</si>
  <si>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</si>
  <si>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</si>
  <si>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</si>
  <si>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</si>
  <si>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</si>
  <si>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</si>
  <si>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</si>
  <si>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</si>
  <si>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</si>
  <si>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</si>
  <si>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</si>
  <si>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</si>
  <si>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</si>
  <si>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</si>
  <si>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</si>
  <si>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</si>
  <si>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</si>
  <si>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</si>
  <si>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</si>
  <si>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</si>
  <si>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</si>
  <si>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</si>
  <si>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</si>
  <si>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</si>
  <si>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</si>
  <si>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</si>
  <si>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</si>
  <si>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</si>
  <si>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</si>
  <si>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</si>
  <si>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</si>
  <si>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</si>
  <si>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</si>
  <si>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</si>
  <si>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</si>
  <si>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</si>
  <si>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</si>
  <si>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</si>
  <si>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</si>
  <si>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</si>
  <si>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</si>
  <si>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</si>
  <si>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</si>
  <si>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</si>
  <si>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</si>
  <si>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</si>
  <si>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</si>
  <si>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</si>
  <si>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</si>
  <si>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</si>
  <si>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</si>
  <si>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</si>
  <si>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</si>
  <si>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</si>
  <si>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</si>
  <si>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</si>
  <si>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</si>
  <si>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</si>
  <si>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</si>
  <si>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</si>
  <si>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</si>
  <si>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</si>
  <si>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</si>
  <si>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</si>
  <si>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</si>
  <si>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</si>
  <si>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</si>
  <si>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</si>
  <si>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</si>
  <si>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</si>
  <si>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</si>
  <si>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</si>
  <si>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</si>
  <si>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</si>
  <si>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</si>
  <si>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</si>
  <si>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</si>
  <si>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</si>
  <si>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</si>
  <si>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</si>
  <si>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</si>
  <si>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</si>
  <si>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</si>
  <si>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</si>
  <si>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</si>
  <si>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</si>
  <si>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</si>
  <si>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</si>
  <si>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</si>
  <si>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</si>
  <si>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</si>
  <si>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</si>
  <si>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</si>
  <si>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</si>
  <si>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</si>
  <si>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</si>
  <si>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</si>
  <si>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</si>
  <si>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</si>
  <si>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</si>
  <si>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</si>
  <si>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</si>
  <si>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</si>
  <si>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</si>
  <si>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</si>
  <si>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</si>
  <si>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</si>
  <si>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</si>
  <si>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</si>
  <si>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</si>
  <si>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</si>
  <si>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</si>
  <si>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</si>
  <si>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</si>
  <si>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</si>
  <si>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</si>
  <si>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</si>
  <si>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</si>
  <si>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</si>
  <si>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</si>
  <si>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</si>
  <si>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</si>
  <si>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</si>
  <si>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</si>
  <si>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</si>
  <si>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</si>
  <si>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</si>
  <si>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</si>
  <si>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</si>
  <si>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</si>
  <si>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</si>
  <si>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</si>
  <si>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</si>
  <si>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</si>
  <si>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</si>
  <si>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</si>
  <si>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</si>
  <si>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</si>
  <si>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</si>
  <si>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</si>
  <si>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</si>
  <si>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</si>
  <si>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</si>
  <si>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</si>
  <si>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</si>
  <si>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</si>
  <si>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</si>
  <si>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</si>
  <si>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</si>
  <si>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</si>
  <si>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</si>
  <si>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</si>
  <si>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</si>
  <si>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</si>
  <si>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</si>
  <si>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</si>
  <si>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</si>
  <si>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</si>
  <si>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</si>
  <si>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</si>
  <si>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</si>
  <si>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</si>
  <si>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</si>
  <si>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</si>
  <si>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</si>
  <si>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</si>
  <si>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</si>
  <si>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</si>
  <si>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</si>
  <si>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</si>
  <si>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</si>
  <si>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</si>
  <si>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</si>
  <si>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</si>
  <si>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</si>
  <si>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</si>
  <si>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</si>
  <si>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</si>
  <si>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</si>
  <si>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</si>
  <si>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</si>
  <si>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</si>
  <si>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</si>
  <si>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</si>
  <si>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</si>
  <si>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</si>
  <si>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</si>
  <si>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</si>
  <si>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</si>
  <si>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</si>
  <si>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</si>
  <si>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</si>
  <si>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</si>
  <si>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</si>
  <si>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</si>
  <si>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</si>
  <si>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</si>
  <si>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</si>
  <si>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</si>
  <si>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</si>
  <si>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</si>
  <si>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</si>
  <si>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</si>
  <si>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</si>
  <si>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</si>
  <si>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</si>
  <si>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</si>
  <si>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</si>
  <si>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</si>
  <si>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</si>
  <si>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</si>
  <si>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</si>
  <si>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</si>
  <si>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</si>
  <si>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</si>
  <si>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</si>
  <si>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</si>
  <si>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</si>
  <si>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</si>
  <si>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</si>
  <si>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</si>
  <si>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</si>
  <si>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</si>
  <si>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</si>
  <si>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</si>
  <si>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</si>
  <si>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</si>
  <si>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</si>
  <si>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</si>
  <si>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</si>
  <si>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</si>
  <si>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</si>
  <si>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</si>
  <si>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</si>
  <si>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</si>
  <si>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</si>
  <si>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</si>
  <si>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</si>
  <si>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</si>
  <si>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</si>
  <si>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</si>
  <si>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</si>
  <si>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</si>
  <si>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</si>
  <si>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</si>
  <si>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</si>
  <si>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</si>
  <si>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</si>
  <si>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</si>
  <si>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</si>
  <si>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</si>
  <si>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</si>
  <si>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</si>
  <si>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</si>
  <si>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</si>
  <si>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</si>
  <si>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</si>
  <si>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</si>
  <si>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</si>
  <si>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</si>
  <si>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</si>
  <si>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</si>
  <si>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</si>
  <si>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</si>
  <si>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</si>
  <si>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</si>
  <si>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</si>
  <si>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</si>
  <si>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</si>
  <si>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</si>
  <si>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</si>
  <si>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</si>
  <si>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</si>
  <si>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</si>
  <si>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</si>
  <si>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</si>
  <si>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</si>
  <si>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</si>
  <si>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</si>
  <si>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</si>
  <si>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</si>
  <si>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</si>
  <si>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</si>
  <si>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</si>
  <si>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</si>
  <si>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</si>
  <si>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</si>
  <si>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</si>
  <si>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</si>
  <si>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</si>
  <si>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</si>
  <si>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</si>
  <si>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</si>
  <si>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</si>
  <si>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</si>
  <si>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</si>
  <si>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</si>
  <si>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</si>
  <si>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</si>
  <si>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</si>
  <si>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</si>
  <si>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</si>
  <si>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</si>
  <si>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</si>
  <si>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</si>
  <si>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</si>
  <si>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</si>
  <si>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</si>
  <si>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</si>
  <si>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</si>
  <si>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</si>
  <si>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</si>
  <si>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</si>
  <si>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</si>
  <si>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</si>
  <si>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</si>
  <si>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</si>
  <si>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</si>
  <si>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</si>
  <si>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</si>
  <si>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</si>
  <si>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</si>
  <si>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</si>
  <si>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</si>
  <si>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</si>
  <si>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</si>
  <si>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</si>
  <si>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</si>
  <si>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</si>
  <si>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</si>
  <si>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</si>
  <si>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</si>
  <si>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</si>
  <si>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</si>
  <si>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</si>
  <si>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</si>
  <si>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</si>
  <si>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</si>
  <si>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</si>
  <si>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</si>
  <si>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</si>
  <si>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</si>
  <si>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</si>
  <si>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</si>
  <si>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</si>
  <si>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</si>
  <si>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</si>
  <si>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</si>
  <si>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</si>
  <si>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</si>
  <si>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</si>
  <si>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</si>
  <si>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</si>
  <si>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</si>
  <si>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</si>
  <si>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</si>
  <si>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</si>
  <si>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</si>
  <si>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</si>
  <si>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</si>
  <si>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</si>
  <si>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</si>
  <si>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</si>
  <si>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</si>
  <si>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</si>
  <si>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</si>
  <si>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</si>
  <si>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</si>
  <si>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</si>
  <si>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</si>
  <si>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</si>
  <si>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</si>
  <si>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</si>
  <si>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</si>
  <si>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</si>
  <si>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</si>
  <si>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</si>
  <si>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</si>
  <si>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</si>
  <si>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</si>
  <si>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</si>
  <si>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</si>
  <si>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</si>
  <si>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</si>
  <si>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</si>
  <si>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</si>
  <si>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</si>
  <si>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</si>
  <si>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</si>
  <si>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</si>
  <si>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</si>
  <si>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</si>
  <si>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</si>
  <si>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</si>
  <si>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</si>
  <si>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</si>
  <si>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</si>
  <si>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</si>
  <si>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</si>
  <si>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</si>
  <si>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</si>
  <si>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</si>
  <si>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</si>
  <si>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</si>
  <si>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</si>
  <si>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</si>
  <si>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</si>
  <si>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</si>
  <si>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</si>
  <si>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</si>
  <si>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</si>
  <si>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</si>
  <si>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</si>
  <si>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</si>
  <si>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</si>
  <si>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</si>
  <si>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</si>
  <si>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</si>
  <si>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</si>
  <si>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</si>
  <si>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</si>
  <si>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</si>
  <si>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</si>
  <si>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</si>
  <si>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</si>
  <si>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</si>
  <si>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</si>
  <si>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</si>
  <si>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</si>
  <si>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</si>
  <si>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</si>
  <si>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</si>
  <si>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</si>
  <si>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</si>
  <si>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</si>
  <si>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</si>
  <si>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</si>
  <si>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</si>
  <si>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</si>
  <si>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</si>
  <si>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</si>
  <si>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</si>
  <si>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</si>
  <si>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</si>
  <si>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</si>
  <si>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</si>
  <si>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</si>
  <si>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</si>
  <si>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</si>
  <si>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</si>
  <si>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</si>
  <si>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</si>
  <si>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</si>
  <si>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</si>
  <si>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</si>
  <si>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</si>
  <si>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</si>
  <si>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</si>
  <si>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</si>
  <si>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</si>
  <si>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</si>
  <si>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</si>
  <si>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</si>
  <si>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</si>
  <si>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</si>
  <si>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</si>
  <si>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</si>
  <si>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</si>
  <si>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</si>
  <si>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</si>
  <si>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</si>
  <si>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</si>
  <si>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</si>
  <si>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</si>
  <si>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</si>
  <si>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</si>
  <si>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</si>
  <si>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</si>
  <si>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</si>
  <si>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</si>
  <si>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</si>
  <si>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</si>
  <si>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</si>
  <si>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</si>
  <si>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</si>
  <si>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</si>
  <si>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</si>
  <si>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</si>
  <si>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</si>
  <si>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</si>
  <si>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</si>
  <si>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</si>
  <si>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</si>
  <si>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</si>
  <si>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</si>
  <si>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</si>
  <si>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</si>
  <si>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</si>
  <si>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</si>
  <si>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</si>
  <si>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</si>
  <si>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</si>
  <si>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</si>
  <si>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</si>
  <si>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</si>
  <si>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</si>
  <si>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</si>
  <si>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</si>
  <si>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</si>
  <si>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</si>
  <si>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</si>
  <si>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</si>
  <si>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</si>
  <si>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</si>
  <si>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</si>
  <si>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</si>
  <si>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</si>
  <si>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</si>
  <si>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</si>
  <si>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</si>
  <si>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</si>
  <si>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</si>
  <si>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</si>
  <si>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</si>
  <si>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</si>
  <si>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</si>
  <si>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</si>
  <si>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</si>
  <si>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</si>
  <si>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</si>
  <si>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</si>
  <si>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</si>
  <si>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</si>
  <si>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</si>
  <si>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</si>
  <si>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</si>
  <si>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</si>
  <si>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</si>
  <si>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</si>
  <si>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</si>
  <si>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</si>
  <si>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</si>
  <si>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</si>
  <si>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</si>
  <si>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</si>
  <si>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</si>
  <si>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</si>
  <si>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</si>
  <si>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</si>
  <si>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</si>
  <si>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</si>
  <si>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</si>
  <si>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</si>
  <si>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</si>
  <si>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</si>
  <si>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</si>
  <si>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</si>
  <si>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</si>
  <si>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</si>
  <si>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</si>
  <si>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</si>
  <si>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</si>
  <si>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</si>
  <si>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</si>
  <si>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</si>
  <si>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</si>
  <si>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</si>
  <si>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</si>
  <si>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</si>
  <si>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</si>
  <si>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</si>
  <si>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</si>
  <si>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</si>
  <si>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</si>
  <si>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</si>
  <si>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</si>
  <si>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</si>
  <si>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</si>
  <si>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</si>
  <si>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</si>
  <si>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</si>
  <si>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</si>
  <si>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</si>
  <si>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</si>
  <si>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</si>
  <si>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</si>
  <si>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</si>
  <si>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</si>
  <si>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</si>
  <si>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</si>
  <si>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</si>
  <si>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</si>
  <si>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</si>
  <si>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</si>
  <si>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</si>
  <si>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</si>
  <si>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</si>
  <si>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</si>
  <si>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</si>
  <si>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</si>
  <si>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</si>
  <si>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</si>
  <si>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</si>
  <si>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</si>
  <si>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</si>
  <si>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</si>
  <si>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</si>
  <si>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</si>
  <si>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</si>
  <si>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</si>
  <si>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</si>
  <si>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</si>
  <si>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</si>
  <si>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</si>
  <si>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</si>
  <si>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</si>
  <si>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</si>
  <si>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</si>
  <si>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</si>
  <si>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</si>
  <si>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</si>
  <si>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</si>
  <si>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</si>
  <si>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</si>
  <si>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</si>
  <si>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</si>
  <si>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</si>
  <si>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</si>
  <si>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</si>
  <si>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</si>
  <si>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</si>
  <si>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</si>
  <si>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</si>
  <si>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</si>
  <si>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</si>
  <si>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</si>
  <si>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</si>
  <si>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</si>
  <si>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</si>
  <si>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</si>
  <si>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</si>
  <si>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</si>
  <si>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</si>
  <si>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</si>
  <si>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</si>
  <si>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</si>
  <si>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</si>
  <si>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</si>
  <si>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</si>
  <si>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</si>
  <si>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</si>
  <si>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</si>
  <si>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</si>
  <si>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</si>
  <si>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</si>
  <si>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</si>
  <si>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</si>
  <si>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</si>
  <si>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</si>
  <si>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</si>
  <si>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</si>
  <si>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</si>
  <si>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</si>
  <si>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</si>
  <si>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</si>
  <si>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</si>
  <si>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</si>
  <si>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</si>
  <si>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</si>
  <si>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</si>
  <si>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</si>
  <si>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</si>
  <si>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</si>
  <si>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</si>
  <si>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</si>
  <si>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</si>
  <si>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</si>
  <si>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</si>
  <si>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</si>
  <si>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</si>
  <si>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</si>
  <si>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</si>
  <si>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</si>
  <si>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</si>
  <si>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</si>
  <si>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</si>
  <si>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</si>
  <si>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</si>
  <si>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</si>
  <si>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</si>
  <si>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</si>
  <si>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</si>
  <si>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</si>
  <si>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</si>
  <si>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</si>
  <si>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</si>
  <si>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</si>
  <si>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</si>
  <si>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</si>
  <si>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</si>
  <si>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</si>
  <si>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</si>
  <si>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</si>
  <si>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</si>
  <si>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</si>
  <si>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</si>
  <si>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</si>
  <si>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</si>
  <si>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</si>
  <si>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</si>
  <si>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</si>
  <si>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</si>
  <si>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</si>
  <si>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</si>
  <si>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</si>
  <si>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</si>
  <si>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</si>
  <si>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</si>
  <si>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</si>
  <si>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</si>
  <si>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</si>
  <si>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</si>
  <si>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</si>
  <si>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</si>
  <si>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</si>
  <si>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</si>
  <si>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</si>
  <si>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</si>
  <si>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</si>
  <si>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</si>
  <si>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</si>
  <si>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</si>
  <si>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</si>
  <si>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</si>
  <si>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</si>
  <si>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</si>
  <si>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</si>
  <si>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</si>
  <si>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</si>
  <si>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</si>
  <si>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</si>
  <si>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</si>
  <si>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</si>
  <si>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</si>
  <si>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</si>
  <si>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</si>
  <si>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</si>
  <si>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</si>
  <si>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</si>
  <si>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</si>
  <si>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</si>
  <si>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</si>
  <si>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</si>
  <si>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</si>
  <si>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</si>
  <si>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</si>
  <si>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</si>
  <si>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</si>
  <si>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</si>
  <si>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</si>
  <si>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</si>
  <si>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</si>
  <si>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</si>
  <si>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</si>
  <si>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</si>
  <si>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</si>
  <si>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</si>
  <si>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</si>
  <si>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</si>
  <si>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</si>
  <si>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</si>
  <si>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</si>
  <si>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</si>
  <si>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</si>
  <si>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</si>
  <si>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</si>
  <si>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</si>
  <si>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</si>
  <si>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</si>
  <si>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</si>
  <si>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</si>
  <si>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</si>
  <si>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</si>
  <si>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</si>
  <si>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</si>
  <si>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</si>
  <si>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</si>
  <si>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</si>
  <si>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</si>
  <si>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</si>
  <si>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</si>
  <si>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</si>
  <si>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</si>
  <si>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</si>
  <si>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</si>
  <si>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</si>
  <si>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</si>
  <si>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</si>
  <si>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</si>
  <si>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</si>
  <si>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</si>
  <si>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</si>
  <si>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</si>
  <si>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</si>
  <si>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</si>
  <si>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</si>
  <si>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</si>
  <si>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</si>
  <si>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</si>
  <si>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</si>
  <si>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</si>
  <si>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</si>
  <si>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</si>
  <si>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</si>
  <si>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</si>
  <si>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</si>
  <si>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</si>
  <si>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</si>
  <si>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</si>
  <si>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</si>
  <si>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</si>
  <si>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</si>
  <si>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</si>
  <si>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</si>
  <si>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</si>
  <si>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</si>
  <si>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</si>
  <si>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</si>
  <si>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</si>
  <si>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</si>
  <si>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</si>
  <si>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</si>
  <si>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</si>
  <si>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</si>
  <si>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</si>
  <si>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</si>
  <si>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</si>
  <si>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</si>
  <si>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</si>
  <si>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</si>
  <si>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</si>
  <si>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</si>
  <si>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</si>
  <si>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</si>
  <si>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</si>
  <si>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</si>
  <si>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</si>
  <si>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</si>
  <si>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</si>
  <si>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</si>
  <si>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</si>
  <si>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</si>
  <si>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</si>
  <si>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</si>
  <si>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</si>
  <si>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</si>
  <si>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</si>
  <si>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</si>
  <si>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</si>
  <si>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</si>
  <si>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</si>
  <si>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</si>
  <si>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</si>
  <si>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</si>
  <si>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</si>
  <si>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</si>
  <si>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</si>
  <si>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</si>
  <si>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</si>
  <si>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</si>
  <si>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</si>
  <si>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</si>
  <si>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</si>
  <si>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</si>
  <si>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</si>
  <si>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</si>
  <si>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</si>
  <si>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</si>
  <si>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</si>
  <si>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</si>
  <si>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</si>
  <si>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</si>
  <si>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</si>
  <si>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</si>
  <si>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</si>
  <si>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</si>
  <si>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</si>
  <si>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</si>
  <si>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</si>
  <si>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</si>
  <si>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</si>
  <si>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</si>
  <si>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</si>
  <si>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</si>
  <si>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</si>
  <si>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</si>
  <si>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</si>
  <si>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</si>
  <si>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</si>
  <si>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</si>
  <si>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</si>
  <si>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</si>
  <si>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</si>
  <si>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</si>
  <si>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</si>
  <si>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</si>
  <si>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</si>
  <si>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</si>
  <si>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</si>
  <si>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</si>
  <si>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</si>
  <si>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</si>
  <si>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</si>
  <si>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</si>
  <si>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</si>
  <si>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</si>
  <si>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</si>
  <si>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</si>
  <si>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</si>
  <si>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</si>
  <si>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</si>
  <si>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</si>
  <si>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</si>
  <si>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</si>
  <si>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</si>
  <si>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</si>
  <si>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</si>
  <si>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</si>
  <si>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</si>
  <si>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</si>
  <si>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</si>
  <si>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</si>
  <si>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</si>
  <si>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</si>
  <si>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</si>
  <si>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</si>
  <si>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</si>
  <si>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</si>
  <si>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</si>
  <si>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</si>
  <si>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</si>
  <si>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</si>
  <si>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</si>
  <si>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</si>
  <si>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</si>
  <si>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</si>
  <si>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</si>
  <si>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</si>
  <si>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</si>
  <si>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</si>
  <si>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</si>
  <si>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</si>
  <si>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</si>
  <si>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</si>
  <si>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</si>
  <si>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</si>
  <si>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</si>
  <si>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</si>
  <si>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</si>
  <si>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</si>
  <si>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</si>
  <si>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</si>
  <si>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</si>
  <si>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</si>
  <si>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</si>
  <si>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</si>
  <si>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</si>
  <si>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</si>
  <si>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</si>
  <si>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</si>
  <si>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</si>
  <si>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</si>
  <si>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</si>
  <si>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</si>
  <si>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</si>
  <si>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</si>
  <si>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</si>
  <si>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</si>
  <si>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</si>
  <si>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</si>
  <si>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</si>
  <si>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</si>
  <si>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</si>
  <si>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</si>
  <si>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</si>
  <si>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</si>
  <si>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</si>
  <si>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</si>
  <si>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</si>
  <si>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</si>
  <si>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</si>
  <si>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</si>
  <si>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</si>
  <si>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</si>
  <si>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</si>
  <si>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</si>
  <si>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</si>
  <si>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</si>
  <si>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</si>
  <si>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</si>
  <si>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</si>
  <si>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</si>
  <si>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</si>
  <si>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</si>
  <si>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</si>
  <si>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</si>
  <si>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</si>
  <si>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</si>
  <si>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</si>
  <si>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</si>
  <si>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</si>
  <si>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</si>
  <si>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</si>
  <si>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</si>
  <si>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</si>
  <si>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</si>
  <si>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</si>
  <si>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</si>
  <si>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</si>
  <si>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</si>
  <si>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</si>
  <si>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</si>
  <si>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</si>
  <si>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</si>
  <si>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</si>
  <si>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</si>
  <si>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</si>
  <si>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</si>
  <si>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</si>
  <si>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</si>
  <si>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</si>
  <si>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</si>
  <si>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</si>
  <si>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</si>
  <si>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</si>
  <si>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</si>
  <si>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</si>
  <si>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</si>
  <si>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</si>
  <si>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</si>
  <si>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</si>
  <si>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</si>
  <si>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</si>
  <si>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</si>
  <si>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</si>
  <si>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</si>
  <si>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</si>
  <si>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</si>
  <si>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</si>
  <si>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</si>
  <si>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</si>
  <si>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</si>
  <si>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</si>
  <si>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</si>
  <si>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</si>
  <si>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</si>
  <si>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</si>
  <si>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</si>
  <si>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</si>
  <si>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</si>
  <si>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</si>
  <si>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</si>
  <si>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</si>
  <si>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</si>
  <si>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</si>
  <si>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</si>
  <si>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</si>
  <si>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</si>
  <si>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</si>
  <si>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</si>
  <si>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</si>
  <si>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</si>
  <si>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</si>
  <si>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</si>
  <si>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</si>
  <si>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</si>
  <si>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</si>
  <si>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</si>
  <si>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</si>
  <si>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</si>
  <si>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</si>
  <si>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</si>
  <si>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</si>
  <si>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</si>
  <si>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</si>
  <si>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</si>
  <si>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</si>
  <si>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</si>
  <si>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</si>
  <si>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</si>
  <si>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</si>
  <si>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</si>
  <si>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</si>
  <si>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</si>
  <si>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</si>
  <si>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</si>
  <si>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</si>
  <si>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</si>
  <si>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</si>
  <si>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</si>
  <si>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</si>
  <si>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</si>
  <si>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</si>
  <si>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</si>
  <si>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</si>
  <si>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</si>
  <si>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</si>
  <si>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</si>
  <si>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</si>
  <si>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</si>
  <si>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</si>
  <si>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</si>
  <si>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</si>
  <si>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</si>
  <si>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</si>
  <si>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</si>
  <si>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</si>
  <si>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</si>
  <si>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</si>
  <si>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</si>
  <si>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</si>
  <si>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</si>
  <si>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</si>
  <si>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</si>
  <si>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</si>
  <si>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</si>
  <si>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</si>
  <si>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</si>
  <si>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</si>
  <si>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</si>
  <si>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</si>
  <si>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</si>
  <si>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</si>
  <si>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</si>
  <si>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</si>
  <si>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</si>
  <si>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</si>
  <si>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</si>
  <si>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</si>
  <si>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</si>
  <si>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</si>
  <si>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</si>
  <si>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</si>
  <si>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</si>
  <si>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</si>
  <si>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</si>
  <si>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</si>
  <si>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</si>
  <si>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</si>
  <si>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</si>
  <si>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</si>
  <si>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</si>
  <si>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</si>
  <si>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</si>
  <si>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</si>
  <si>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</si>
  <si>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</si>
  <si>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</si>
  <si>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</si>
  <si>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</si>
  <si>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</si>
  <si>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</si>
  <si>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</si>
  <si>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</si>
  <si>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</si>
  <si>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</si>
  <si>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</si>
  <si>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</si>
  <si>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</si>
  <si>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</si>
  <si>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</si>
  <si>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</si>
  <si>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</si>
  <si>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</si>
  <si>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</si>
  <si>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</si>
  <si>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</si>
  <si>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</si>
  <si>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</si>
  <si>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</si>
  <si>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</si>
  <si>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</si>
  <si>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</si>
  <si>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</si>
  <si>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</si>
  <si>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</si>
  <si>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</si>
  <si>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</si>
  <si>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</si>
  <si>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</si>
  <si>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</si>
  <si>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</si>
  <si>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</si>
  <si>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</si>
  <si>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</si>
  <si>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</si>
  <si>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</si>
  <si>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</si>
  <si>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</si>
  <si>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</si>
  <si>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</si>
  <si>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</si>
  <si>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</si>
  <si>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</si>
  <si>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</si>
  <si>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</si>
  <si>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</si>
  <si>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</si>
  <si>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</si>
  <si>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</si>
  <si>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</si>
  <si>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</si>
  <si>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</si>
  <si>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</si>
  <si>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</si>
  <si>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</si>
  <si>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</si>
  <si>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</si>
  <si>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</si>
  <si>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</si>
  <si>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</si>
  <si>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</si>
  <si>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</si>
  <si>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</si>
  <si>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</si>
  <si>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</si>
  <si>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</si>
  <si>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</si>
  <si>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</si>
  <si>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</si>
  <si>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</si>
  <si>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</si>
  <si>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</si>
  <si>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</si>
  <si>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</si>
  <si>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</si>
  <si>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</si>
  <si>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</si>
  <si>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</si>
  <si>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</si>
  <si>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</si>
  <si>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</si>
  <si>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</si>
  <si>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</si>
  <si>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</si>
  <si>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</si>
  <si>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</si>
  <si>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</si>
  <si>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</si>
  <si>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</si>
  <si>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</si>
  <si>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</si>
  <si>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</si>
  <si>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</si>
  <si>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</si>
  <si>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</si>
  <si>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</si>
  <si>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</si>
  <si>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</si>
  <si>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</si>
  <si>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</si>
  <si>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</si>
  <si>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</si>
  <si>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</si>
  <si>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</si>
  <si>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</si>
  <si>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</si>
  <si>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</si>
  <si>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</si>
  <si>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</si>
  <si>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</si>
  <si>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</si>
  <si>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</si>
  <si>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</si>
  <si>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</si>
  <si>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</si>
  <si>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</si>
  <si>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</si>
  <si>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</si>
  <si>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</si>
  <si>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</si>
  <si>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</si>
  <si>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</si>
  <si>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</si>
  <si>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</si>
  <si>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</si>
  <si>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</si>
  <si>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</si>
  <si>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</si>
  <si>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</si>
  <si>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</si>
  <si>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</si>
  <si>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</si>
  <si>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</si>
  <si>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</si>
  <si>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</si>
  <si>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</si>
  <si>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</si>
  <si>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</si>
  <si>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</si>
  <si>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</si>
  <si>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</si>
  <si>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</si>
  <si>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</si>
  <si>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</si>
  <si>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</si>
  <si>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</si>
  <si>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</si>
  <si>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</si>
  <si>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</si>
  <si>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</si>
  <si>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</si>
  <si>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</si>
  <si>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</si>
  <si>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</si>
  <si>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</si>
  <si>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</si>
  <si>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</si>
  <si>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</si>
  <si>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</si>
  <si>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</si>
  <si>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</si>
  <si>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</si>
  <si>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</si>
  <si>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</si>
  <si>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</si>
  <si>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</si>
  <si>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</si>
  <si>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</si>
  <si>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</si>
  <si>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</si>
  <si>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</si>
  <si>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</si>
  <si>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</si>
  <si>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</si>
  <si>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</si>
  <si>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</si>
  <si>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</si>
  <si>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</si>
  <si>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</si>
  <si>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</si>
  <si>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</si>
  <si>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</si>
  <si>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</si>
  <si>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</si>
  <si>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</si>
  <si>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</si>
  <si>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</si>
  <si>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</si>
  <si>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</si>
  <si>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</si>
  <si>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</si>
  <si>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</si>
  <si>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</si>
  <si>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</si>
  <si>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</si>
  <si>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</si>
  <si>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</si>
  <si>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</si>
  <si>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</si>
  <si>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</si>
  <si>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</si>
  <si>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</si>
  <si>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</si>
  <si>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</si>
  <si>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</si>
  <si>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</si>
  <si>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</si>
  <si>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</si>
  <si>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</si>
  <si>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</si>
  <si>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</si>
  <si>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</si>
  <si>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</si>
  <si>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</si>
  <si>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</si>
  <si>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</si>
  <si>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</si>
  <si>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</si>
  <si>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</si>
  <si>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</si>
  <si>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</si>
  <si>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</si>
  <si>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</si>
  <si>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</si>
  <si>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</si>
  <si>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</si>
  <si>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</si>
  <si>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</si>
  <si>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</si>
  <si>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</si>
  <si>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</si>
  <si>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</si>
  <si>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</si>
  <si>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</si>
  <si>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</si>
  <si>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</si>
  <si>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</si>
  <si>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</si>
  <si>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</si>
  <si>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</si>
  <si>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</si>
  <si>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</si>
  <si>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</si>
  <si>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</si>
  <si>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</si>
  <si>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</si>
  <si>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</si>
  <si>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</si>
  <si>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</si>
  <si>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</si>
  <si>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</si>
  <si>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</si>
  <si>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</si>
  <si>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</si>
  <si>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</si>
  <si>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</si>
  <si>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</si>
  <si>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</si>
  <si>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</si>
  <si>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</si>
  <si>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</si>
  <si>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</si>
  <si>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</si>
  <si>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</si>
  <si>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</si>
  <si>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</si>
  <si>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</si>
  <si>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</si>
  <si>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</si>
  <si>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</si>
  <si>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</si>
  <si>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</si>
  <si>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</si>
  <si>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</si>
  <si>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</si>
  <si>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</si>
  <si>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</si>
  <si>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</si>
  <si>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</si>
  <si>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</si>
  <si>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</si>
  <si>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</si>
  <si>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</si>
  <si>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</si>
  <si>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</si>
  <si>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</si>
  <si>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</si>
  <si>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</si>
  <si>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</si>
  <si>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</si>
  <si>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</si>
  <si>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</si>
  <si>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</si>
  <si>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</si>
  <si>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</si>
  <si>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</si>
  <si>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</si>
  <si>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</si>
  <si>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</si>
  <si>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</si>
  <si>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</si>
  <si>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</si>
  <si>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</si>
  <si>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</si>
  <si>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</si>
  <si>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</si>
  <si>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</si>
  <si>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</si>
  <si>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</si>
  <si>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</si>
  <si>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</si>
  <si>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</si>
  <si>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</si>
  <si>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</si>
  <si>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</si>
  <si>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</si>
  <si>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</si>
  <si>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</si>
  <si>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</si>
  <si>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</si>
  <si>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</si>
  <si>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</si>
  <si>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</si>
  <si>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</si>
  <si>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</si>
  <si>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</si>
  <si>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</si>
  <si>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</si>
  <si>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</si>
  <si>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</si>
  <si>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</si>
  <si>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</si>
  <si>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</si>
  <si>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</si>
  <si>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</si>
  <si>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</si>
  <si>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</si>
  <si>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</si>
  <si>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</si>
  <si>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</si>
  <si>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</si>
  <si>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</si>
  <si>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</si>
  <si>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</si>
  <si>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</si>
  <si>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</si>
  <si>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</si>
  <si>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</si>
  <si>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</si>
  <si>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</si>
  <si>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</si>
  <si>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</si>
  <si>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</si>
  <si>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</si>
  <si>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</si>
  <si>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</si>
  <si>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</si>
  <si>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</si>
  <si>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</si>
  <si>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</si>
  <si>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</si>
  <si>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</si>
  <si>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</si>
  <si>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</si>
  <si>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</si>
  <si>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</si>
  <si>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</si>
  <si>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</si>
  <si>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</si>
  <si>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</si>
  <si>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</si>
  <si>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</si>
  <si>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</si>
  <si>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</si>
  <si>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</si>
  <si>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</si>
  <si>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</si>
  <si>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</si>
  <si>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</si>
  <si>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</si>
  <si>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</si>
  <si>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</si>
  <si>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</si>
  <si>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</si>
  <si>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</si>
  <si>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</si>
  <si>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</si>
  <si>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</si>
  <si>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</si>
  <si>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</si>
  <si>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</si>
  <si>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</si>
  <si>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</si>
  <si>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</si>
  <si>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</si>
  <si>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</si>
  <si>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</si>
  <si>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</si>
  <si>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</si>
  <si>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</si>
  <si>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</si>
  <si>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</si>
  <si>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</si>
  <si>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</si>
  <si>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</si>
  <si>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</si>
  <si>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</si>
  <si>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</si>
  <si>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</si>
  <si>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</si>
  <si>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</si>
  <si>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</si>
  <si>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</si>
  <si>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</si>
  <si>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</si>
  <si>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</si>
  <si>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</si>
  <si>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</si>
  <si>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</si>
  <si>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</si>
  <si>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</si>
  <si>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</si>
  <si>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</si>
  <si>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</si>
  <si>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</si>
  <si>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</si>
  <si>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</si>
  <si>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</si>
  <si>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</si>
  <si>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</si>
  <si>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</si>
  <si>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</si>
  <si>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</si>
  <si>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</si>
  <si>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</si>
  <si>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</si>
  <si>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</si>
  <si>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</si>
  <si>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</si>
  <si>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</si>
  <si>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</si>
  <si>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</si>
  <si>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</si>
  <si>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</si>
  <si>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</si>
  <si>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</si>
  <si>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</si>
  <si>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</si>
  <si>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</si>
  <si>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</si>
  <si>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</si>
  <si>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</si>
  <si>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</si>
  <si>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</si>
  <si>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</si>
  <si>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</si>
  <si>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</si>
  <si>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</si>
  <si>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</si>
  <si>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</si>
  <si>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</si>
  <si>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</si>
  <si>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</si>
  <si>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</si>
  <si>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</si>
  <si>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</si>
  <si>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</si>
  <si>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</si>
  <si>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</si>
  <si>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</si>
  <si>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</si>
  <si>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</si>
  <si>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</si>
  <si>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</si>
  <si>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</si>
  <si>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</si>
  <si>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</si>
  <si>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</si>
  <si>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</si>
  <si>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</si>
  <si>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</si>
  <si>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</si>
  <si>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</si>
  <si>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</si>
  <si>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</si>
  <si>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</si>
  <si>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</si>
  <si>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</si>
  <si>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</si>
  <si>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</si>
  <si>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</si>
  <si>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</si>
  <si>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</si>
  <si>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</si>
  <si>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</si>
  <si>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</si>
  <si>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</si>
  <si>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</si>
  <si>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</si>
  <si>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</si>
  <si>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</si>
  <si>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</si>
  <si>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</si>
  <si>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</si>
  <si>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</si>
  <si>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</si>
  <si>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</si>
  <si>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</si>
  <si>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</si>
  <si>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</si>
  <si>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</si>
  <si>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</si>
  <si>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</si>
  <si>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</si>
  <si>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</si>
  <si>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</si>
  <si>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</si>
  <si>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</si>
  <si>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</si>
  <si>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</si>
  <si>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</si>
  <si>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</si>
  <si>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</si>
  <si>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</si>
  <si>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</si>
  <si>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</si>
  <si>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</si>
  <si>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</si>
  <si>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</si>
  <si>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</si>
  <si>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</si>
  <si>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</si>
  <si>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</si>
  <si>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</si>
  <si>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</si>
  <si>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</si>
  <si>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</si>
  <si>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</si>
  <si>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</si>
  <si>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</si>
  <si>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</si>
  <si>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</si>
  <si>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</si>
  <si>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</si>
  <si>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</si>
  <si>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</si>
  <si>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</si>
  <si>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</si>
  <si>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</si>
  <si>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</si>
  <si>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</si>
  <si>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</si>
  <si>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</si>
  <si>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</si>
  <si>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</si>
  <si>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</si>
  <si>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</si>
  <si>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</si>
  <si>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</si>
  <si>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</si>
  <si>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</si>
  <si>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</si>
  <si>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</si>
  <si>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</si>
  <si>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</si>
  <si>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</si>
  <si>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</si>
  <si>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</si>
  <si>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</si>
  <si>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</si>
  <si>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</si>
  <si>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</si>
  <si>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</si>
  <si>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</si>
  <si>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</si>
  <si>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</si>
  <si>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</si>
  <si>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</si>
  <si>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</si>
  <si>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</si>
  <si>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</si>
  <si>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</si>
  <si>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</si>
  <si>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</si>
  <si>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</si>
  <si>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</si>
  <si>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</si>
  <si>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</si>
  <si>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</si>
  <si>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</si>
  <si>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</si>
  <si>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</si>
  <si>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</si>
  <si>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</si>
  <si>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</si>
  <si>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</si>
  <si>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</si>
  <si>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</si>
  <si>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</si>
  <si>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</si>
  <si>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</si>
  <si>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</si>
  <si>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</si>
  <si>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</si>
  <si>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</si>
  <si>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</si>
  <si>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</si>
  <si>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</si>
  <si>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</si>
  <si>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</si>
  <si>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</si>
  <si>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</si>
  <si>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</si>
  <si>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</si>
  <si>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</si>
  <si>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</si>
  <si>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</si>
  <si>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</si>
  <si>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</si>
  <si>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</si>
  <si>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</si>
  <si>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</si>
  <si>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</si>
  <si>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</si>
  <si>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</si>
  <si>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</si>
  <si>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</si>
  <si>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</si>
  <si>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</si>
  <si>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</si>
  <si>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</si>
  <si>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</si>
  <si>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</si>
  <si>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</si>
  <si>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</si>
  <si>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</si>
  <si>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</si>
  <si>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</si>
  <si>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</si>
  <si>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</si>
  <si>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</si>
  <si>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</si>
  <si>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</si>
  <si>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</si>
  <si>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</si>
  <si>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</si>
  <si>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</si>
  <si>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</si>
  <si>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</si>
  <si>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</si>
  <si>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</si>
  <si>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</si>
  <si>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</si>
  <si>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</si>
  <si>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</si>
  <si>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</si>
  <si>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</si>
  <si>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</si>
  <si>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</si>
  <si>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</si>
  <si>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</si>
  <si>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</si>
  <si>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</si>
  <si>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</si>
  <si>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</si>
  <si>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</si>
  <si>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</si>
  <si>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</si>
  <si>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</si>
  <si>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</si>
  <si>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</si>
  <si>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</si>
  <si>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</si>
  <si>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</si>
  <si>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</si>
  <si>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</si>
  <si>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</si>
  <si>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</si>
  <si>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</si>
  <si>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</si>
  <si>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</si>
  <si>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</si>
  <si>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</si>
  <si>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</si>
  <si>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</si>
  <si>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</si>
  <si>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</si>
  <si>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</si>
  <si>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</si>
  <si>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</si>
  <si>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</si>
  <si>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</si>
  <si>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</si>
  <si>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</si>
  <si>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</si>
  <si>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</si>
  <si>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</si>
  <si>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</si>
  <si>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</si>
  <si>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</si>
  <si>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</si>
  <si>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</si>
  <si>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</si>
  <si>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</si>
  <si>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</si>
  <si>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</si>
  <si>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</si>
  <si>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</si>
  <si>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</si>
  <si>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</si>
  <si>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</si>
  <si>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</si>
  <si>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</si>
  <si>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</si>
  <si>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</si>
  <si>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</si>
  <si>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</si>
  <si>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</si>
  <si>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</si>
  <si>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</si>
  <si>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</si>
  <si>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</si>
  <si>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</si>
  <si>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</si>
  <si>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</si>
  <si>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</si>
  <si>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</si>
  <si>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</si>
  <si>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</si>
  <si>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</si>
  <si>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</si>
  <si>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</si>
  <si>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</si>
  <si>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</si>
  <si>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</si>
  <si>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</si>
  <si>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</si>
  <si>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</si>
  <si>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</si>
  <si>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</si>
  <si>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</si>
  <si>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</si>
  <si>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</si>
  <si>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</si>
  <si>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</si>
  <si>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</si>
  <si>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</si>
  <si>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</si>
  <si>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</si>
  <si>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</si>
  <si>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</si>
  <si>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</si>
  <si>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</si>
  <si>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</si>
  <si>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</si>
  <si>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</si>
  <si>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</si>
  <si>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</si>
  <si>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</si>
  <si>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</si>
  <si>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</si>
  <si>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</si>
  <si>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</si>
  <si>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</si>
  <si>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</si>
  <si>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</si>
  <si>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</si>
  <si>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</si>
  <si>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</si>
  <si>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</si>
  <si>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</si>
  <si>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</si>
  <si>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</si>
  <si>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</si>
  <si>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</si>
  <si>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</si>
  <si>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</si>
  <si>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</si>
  <si>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</si>
  <si>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</si>
  <si>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</si>
  <si>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</si>
  <si>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</si>
  <si>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</si>
  <si>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</si>
  <si>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</si>
  <si>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</si>
  <si>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</si>
  <si>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</si>
  <si>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</si>
  <si>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</si>
  <si>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</si>
  <si>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</si>
  <si>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</si>
  <si>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</si>
  <si>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</si>
  <si>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</si>
  <si>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</si>
  <si>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</si>
  <si>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</si>
  <si>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</si>
  <si>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</si>
  <si>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</si>
  <si>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</si>
  <si>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</si>
  <si>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</si>
  <si>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</si>
  <si>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</si>
  <si>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</si>
  <si>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</si>
  <si>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</si>
  <si>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</si>
  <si>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</si>
  <si>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</si>
  <si>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</si>
  <si>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</si>
  <si>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</si>
  <si>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</si>
  <si>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</si>
  <si>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</si>
  <si>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</si>
  <si>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</si>
  <si>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</si>
  <si>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</si>
  <si>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</si>
  <si>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</si>
  <si>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</si>
  <si>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</si>
  <si>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</si>
  <si>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</si>
  <si>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</si>
  <si>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</si>
  <si>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</si>
  <si>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</si>
  <si>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</si>
  <si>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</si>
  <si>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</si>
  <si>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</si>
  <si>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</si>
  <si>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</si>
  <si>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</si>
  <si>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</si>
  <si>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</si>
  <si>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</si>
  <si>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</si>
  <si>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</si>
  <si>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</si>
  <si>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</si>
  <si>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</si>
  <si>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</si>
  <si>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</si>
  <si>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</si>
  <si>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</si>
  <si>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</si>
  <si>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</si>
  <si>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</si>
  <si>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</si>
  <si>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</si>
  <si>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</si>
  <si>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</si>
  <si>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</si>
  <si>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</si>
  <si>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</si>
  <si>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</si>
  <si>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</si>
  <si>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</si>
  <si>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</si>
  <si>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</si>
  <si>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</si>
  <si>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</si>
  <si>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</si>
  <si>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</si>
  <si>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</si>
  <si>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</si>
  <si>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</si>
  <si>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</si>
  <si>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</si>
  <si>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</si>
  <si>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</si>
  <si>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</si>
  <si>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</si>
  <si>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</si>
  <si>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</si>
  <si>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</si>
  <si>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</si>
  <si>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</si>
  <si>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</si>
  <si>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</si>
  <si>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</si>
  <si>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</si>
  <si>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</si>
  <si>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</si>
  <si>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</si>
  <si>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</si>
  <si>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</si>
  <si>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</si>
  <si>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</si>
  <si>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</si>
  <si>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</si>
  <si>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</si>
  <si>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</si>
  <si>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</si>
  <si>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</si>
  <si>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</si>
  <si>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</si>
  <si>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</si>
  <si>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</si>
  <si>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</si>
  <si>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</si>
  <si>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</si>
  <si>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</si>
  <si>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</si>
  <si>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</si>
  <si>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</si>
  <si>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</si>
  <si>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</si>
  <si>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</si>
  <si>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</si>
  <si>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</si>
  <si>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</si>
  <si>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</si>
  <si>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</si>
  <si>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</si>
  <si>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</si>
  <si>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</si>
  <si>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</si>
  <si>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</si>
  <si>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</si>
  <si>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</si>
  <si>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</si>
  <si>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</si>
  <si>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</si>
  <si>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</si>
  <si>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</si>
  <si>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</si>
  <si>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</si>
  <si>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</si>
  <si>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</si>
  <si>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</si>
  <si>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</si>
  <si>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</si>
  <si>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</si>
  <si>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</si>
  <si>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</si>
  <si>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</si>
  <si>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</si>
  <si>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</si>
  <si>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</si>
  <si>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</si>
  <si>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</si>
  <si>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</si>
  <si>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</si>
  <si>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</si>
  <si>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</si>
  <si>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</si>
  <si>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</si>
  <si>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</si>
  <si>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</si>
  <si>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</si>
  <si>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</si>
  <si>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</si>
  <si>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</si>
  <si>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</si>
  <si>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</si>
  <si>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</si>
  <si>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</si>
  <si>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</si>
  <si>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</si>
  <si>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</si>
  <si>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</si>
  <si>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</si>
  <si>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</si>
  <si>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</si>
  <si>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</si>
  <si>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</si>
  <si>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</si>
  <si>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</si>
  <si>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</si>
  <si>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</si>
  <si>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</si>
  <si>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</si>
  <si>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</si>
  <si>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</si>
  <si>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</si>
  <si>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</si>
  <si>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</si>
  <si>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</si>
  <si>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</si>
  <si>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</si>
  <si>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</si>
  <si>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</si>
  <si>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</si>
  <si>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</si>
  <si>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</si>
  <si>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</si>
  <si>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</si>
  <si>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</si>
  <si>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</si>
  <si>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</si>
  <si>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</si>
  <si>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</si>
  <si>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</si>
  <si>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</si>
  <si>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</si>
  <si>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</si>
  <si>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</si>
  <si>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</si>
  <si>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</si>
  <si>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</si>
  <si>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</si>
  <si>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</si>
  <si>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</si>
  <si>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</si>
  <si>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</si>
  <si>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</si>
  <si>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</si>
  <si>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</si>
  <si>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</si>
  <si>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</si>
  <si>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</si>
  <si>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</si>
  <si>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</si>
  <si>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</si>
  <si>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</si>
  <si>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</si>
  <si>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</si>
  <si>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</si>
  <si>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</si>
  <si>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</si>
  <si>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</si>
  <si>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</si>
  <si>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</si>
  <si>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</si>
  <si>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</si>
  <si>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</si>
  <si>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</si>
  <si>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</si>
  <si>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</si>
  <si>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</si>
  <si>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</si>
  <si>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</si>
  <si>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</si>
  <si>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</si>
  <si>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</si>
  <si>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</si>
  <si>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</si>
  <si>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</si>
  <si>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</si>
  <si>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</si>
  <si>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</si>
  <si>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</si>
  <si>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</si>
  <si>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</si>
  <si>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</si>
  <si>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</si>
  <si>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</si>
  <si>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</si>
  <si>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</si>
  <si>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</si>
  <si>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</si>
  <si>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</si>
  <si>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</si>
  <si>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</si>
  <si>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</si>
  <si>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</si>
  <si>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</si>
  <si>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</si>
  <si>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</si>
  <si>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</si>
  <si>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</si>
  <si>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</si>
  <si>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</si>
  <si>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</si>
  <si>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</si>
  <si>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</si>
  <si>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</si>
  <si>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</si>
  <si>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</si>
  <si>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</si>
  <si>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</si>
  <si>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</si>
  <si>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</si>
  <si>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</si>
  <si>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</si>
  <si>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</si>
  <si>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</si>
  <si>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</si>
  <si>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</si>
  <si>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</si>
  <si>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</si>
  <si>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</si>
  <si>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</si>
  <si>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</si>
  <si>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</si>
  <si>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</si>
  <si>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</si>
  <si>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</si>
  <si>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</si>
  <si>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</si>
  <si>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</si>
  <si>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</si>
  <si>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</si>
  <si>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</si>
  <si>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</si>
  <si>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</si>
  <si>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</si>
  <si>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</si>
  <si>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</si>
  <si>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</si>
  <si>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</si>
  <si>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</si>
  <si>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</si>
  <si>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</si>
  <si>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</si>
  <si>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</si>
  <si>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</si>
  <si>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</si>
  <si>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</si>
  <si>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</si>
  <si>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</si>
  <si>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</si>
  <si>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</si>
  <si>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</si>
  <si>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</si>
  <si>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</si>
  <si>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</si>
  <si>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</si>
  <si>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</si>
  <si>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</si>
  <si>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</si>
  <si>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</si>
  <si>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</si>
  <si>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</si>
  <si>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</si>
  <si>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</si>
  <si>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</si>
  <si>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</si>
  <si>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</si>
  <si>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</si>
  <si>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</si>
  <si>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</si>
  <si>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</si>
  <si>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</si>
  <si>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</si>
  <si>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</si>
  <si>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</si>
  <si>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</si>
  <si>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</si>
  <si>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</si>
  <si>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</si>
  <si>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</si>
  <si>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</si>
  <si>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</si>
  <si>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</si>
  <si>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</si>
  <si>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</si>
  <si>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</si>
  <si>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</si>
  <si>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</si>
  <si>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</si>
  <si>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</si>
  <si>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</si>
  <si>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</si>
  <si>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</si>
  <si>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</si>
  <si>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</si>
  <si>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</si>
  <si>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</si>
  <si>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</si>
  <si>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</si>
  <si>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</si>
  <si>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</si>
  <si>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</si>
  <si>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</si>
  <si>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</si>
  <si>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</si>
  <si>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</si>
  <si>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</si>
  <si>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</si>
  <si>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</si>
  <si>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</si>
  <si>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</si>
  <si>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</si>
  <si>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</si>
  <si>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</si>
  <si>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</si>
  <si>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</si>
  <si>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</si>
  <si>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</si>
  <si>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</si>
  <si>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</si>
  <si>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</si>
  <si>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</si>
  <si>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</si>
  <si>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</si>
  <si>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</si>
  <si>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</si>
  <si>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</si>
  <si>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</si>
  <si>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</si>
  <si>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</si>
  <si>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</si>
  <si>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</si>
  <si>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</si>
  <si>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</si>
  <si>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</si>
  <si>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</si>
  <si>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</si>
  <si>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</si>
  <si>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</si>
  <si>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</si>
  <si>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</si>
  <si>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</si>
  <si>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</si>
  <si>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</si>
  <si>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</si>
  <si>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</si>
  <si>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</si>
  <si>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</si>
  <si>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</si>
  <si>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</si>
  <si>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</si>
  <si>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</si>
  <si>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</si>
  <si>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</si>
  <si>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</si>
  <si>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</si>
  <si>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</si>
  <si>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</si>
  <si>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</si>
  <si>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</si>
  <si>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</si>
  <si>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</si>
  <si>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</si>
  <si>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</si>
  <si>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</si>
  <si>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</si>
  <si>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</si>
  <si>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</si>
  <si>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</si>
  <si>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</si>
  <si>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</si>
  <si>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</si>
  <si>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</si>
  <si>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</si>
  <si>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</si>
  <si>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</si>
  <si>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</si>
  <si>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</si>
  <si>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</si>
  <si>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</si>
  <si>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</si>
  <si>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</si>
  <si>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</si>
  <si>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</si>
  <si>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</si>
  <si>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</si>
  <si>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</si>
  <si>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</si>
  <si>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</si>
  <si>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</si>
  <si>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</si>
  <si>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</si>
  <si>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</si>
  <si>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</si>
  <si>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</si>
  <si>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</si>
  <si>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</si>
  <si>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</si>
  <si>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</si>
  <si>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</si>
  <si>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</si>
  <si>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</si>
  <si>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</si>
  <si>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</si>
  <si>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</si>
  <si>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</si>
  <si>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</si>
  <si>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</si>
  <si>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</si>
  <si>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</si>
  <si>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</si>
  <si>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</si>
  <si>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</si>
  <si>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</si>
  <si>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</si>
  <si>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</si>
  <si>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</si>
  <si>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</si>
  <si>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</si>
  <si>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</si>
  <si>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</si>
  <si>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</si>
  <si>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</si>
  <si>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</si>
  <si>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</si>
  <si>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</si>
  <si>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</si>
  <si>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</si>
  <si>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</si>
  <si>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</si>
  <si>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</si>
  <si>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</si>
  <si>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</si>
  <si>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</si>
  <si>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</si>
  <si>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</si>
  <si>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</si>
  <si>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</si>
  <si>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</si>
  <si>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</si>
  <si>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</si>
  <si>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</si>
  <si>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</si>
  <si>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</si>
  <si>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</si>
  <si>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</si>
  <si>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</si>
  <si>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</si>
  <si>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</si>
  <si>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</si>
  <si>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</si>
  <si>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</si>
  <si>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</si>
  <si>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</si>
  <si>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</si>
  <si>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</si>
  <si>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</si>
  <si>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</si>
  <si>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</si>
  <si>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</si>
  <si>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</si>
  <si>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</si>
  <si>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</si>
  <si>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</si>
  <si>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</si>
  <si>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</si>
  <si>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</si>
  <si>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</si>
  <si>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</si>
  <si>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</si>
  <si>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</si>
  <si>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</si>
  <si>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</si>
  <si>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</si>
  <si>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</si>
  <si>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</si>
  <si>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</si>
  <si>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</si>
  <si>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</si>
  <si>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</si>
  <si>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</si>
  <si>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</si>
  <si>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</si>
  <si>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</si>
  <si>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</si>
  <si>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</si>
  <si>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</si>
  <si>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</si>
  <si>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</si>
  <si>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</si>
  <si>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</si>
  <si>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</si>
  <si>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</si>
  <si>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</si>
  <si>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</si>
  <si>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</si>
  <si>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</si>
  <si>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</si>
  <si>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</si>
  <si>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</si>
  <si>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</si>
  <si>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</si>
  <si>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</si>
  <si>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</si>
  <si>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</si>
  <si>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</si>
  <si>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</si>
  <si>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</si>
  <si>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</si>
  <si>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</si>
  <si>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</si>
  <si>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</si>
  <si>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</si>
  <si>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</si>
  <si>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</si>
  <si>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</si>
  <si>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</si>
  <si>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</si>
  <si>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</si>
  <si>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</si>
  <si>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</si>
  <si>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</si>
  <si>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</si>
  <si>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</si>
  <si>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</si>
  <si>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</si>
  <si>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</si>
  <si>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</si>
  <si>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</si>
  <si>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</si>
  <si>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</si>
  <si>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</si>
  <si>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</si>
  <si>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</si>
  <si>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</si>
  <si>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</si>
  <si>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</si>
  <si>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</si>
  <si>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</si>
  <si>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</si>
  <si>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</si>
  <si>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</si>
  <si>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</si>
  <si>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</si>
  <si>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</si>
  <si>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</si>
  <si>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</si>
  <si>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</si>
  <si>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</si>
  <si>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</si>
  <si>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</si>
  <si>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</si>
  <si>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</si>
  <si>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</si>
  <si>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</si>
  <si>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</si>
  <si>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</si>
  <si>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</si>
  <si>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</si>
  <si>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</si>
  <si>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</si>
  <si>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</si>
  <si>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</si>
  <si>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</si>
  <si>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</si>
  <si>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</si>
  <si>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</si>
  <si>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</si>
  <si>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</si>
  <si>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</si>
  <si>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</si>
  <si>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</si>
  <si>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</si>
  <si>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</si>
  <si>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</si>
  <si>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</si>
  <si>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</si>
  <si>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</si>
  <si>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</si>
  <si>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</si>
  <si>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</si>
  <si>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</si>
  <si>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</si>
  <si>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</si>
  <si>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</si>
  <si>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</si>
  <si>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</si>
  <si>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</si>
  <si>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</si>
  <si>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</si>
  <si>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</si>
  <si>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</si>
  <si>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</si>
  <si>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</si>
  <si>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</si>
  <si>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</si>
  <si>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</si>
  <si>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</si>
  <si>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</si>
  <si>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</si>
  <si>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</si>
  <si>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</si>
  <si>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</si>
  <si>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</si>
  <si>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</si>
  <si>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</si>
  <si>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</si>
  <si>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</si>
  <si>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</si>
  <si>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</si>
  <si>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</si>
  <si>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</si>
  <si>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</si>
  <si>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</si>
  <si>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</si>
  <si>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</si>
  <si>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</si>
  <si>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</si>
  <si>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</si>
  <si>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</si>
  <si>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</si>
  <si>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</si>
  <si>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</si>
  <si>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</si>
  <si>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</si>
  <si>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</si>
  <si>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</si>
  <si>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</si>
  <si>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</si>
  <si>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</si>
  <si>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</si>
  <si>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</si>
  <si>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</si>
  <si>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</si>
  <si>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</si>
  <si>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</si>
  <si>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</si>
  <si>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</si>
  <si>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</si>
  <si>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</si>
  <si>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</si>
  <si>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</si>
  <si>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</si>
  <si>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</si>
  <si>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</si>
  <si>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</si>
  <si>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</si>
  <si>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</si>
  <si>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</si>
  <si>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</si>
  <si>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</si>
  <si>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</si>
  <si>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</si>
  <si>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</si>
  <si>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</si>
  <si>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</si>
  <si>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</si>
  <si>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</si>
  <si>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</si>
  <si>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</si>
  <si>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</si>
  <si>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</si>
  <si>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</si>
  <si>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</si>
  <si>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</si>
  <si>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</si>
  <si>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</si>
  <si>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</si>
  <si>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</si>
  <si>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</si>
  <si>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</si>
  <si>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</si>
  <si>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</si>
  <si>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</si>
  <si>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</si>
  <si>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</si>
  <si>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</si>
  <si>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</si>
  <si>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</si>
  <si>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</si>
  <si>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</si>
  <si>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</si>
  <si>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</si>
  <si>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</si>
  <si>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</si>
  <si>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</si>
  <si>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</si>
  <si>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</si>
  <si>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</si>
  <si>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</si>
  <si>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</si>
  <si>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</si>
  <si>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</si>
  <si>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</si>
  <si>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</si>
  <si>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</si>
  <si>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</si>
  <si>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</si>
  <si>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</si>
  <si>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</si>
  <si>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</si>
  <si>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</si>
  <si>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</si>
  <si>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</si>
  <si>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</si>
  <si>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</si>
  <si>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</si>
  <si>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</si>
  <si>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</si>
  <si>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</si>
  <si>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</si>
  <si>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</si>
  <si>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</si>
  <si>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</si>
  <si>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</si>
  <si>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</si>
  <si>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</si>
  <si>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</si>
  <si>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</si>
  <si>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</si>
  <si>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</si>
  <si>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</si>
  <si>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</si>
  <si>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</si>
  <si>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</si>
  <si>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</si>
  <si>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</si>
  <si>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</si>
  <si>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</si>
  <si>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</si>
  <si>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</si>
  <si>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</si>
  <si>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</si>
  <si>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</si>
  <si>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</si>
  <si>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</si>
  <si>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</si>
  <si>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</si>
  <si>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</si>
  <si>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</si>
  <si>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</si>
  <si>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</si>
  <si>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</si>
  <si>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</si>
  <si>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</si>
  <si>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</si>
  <si>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</si>
  <si>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</si>
  <si>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</si>
  <si>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</si>
  <si>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</si>
  <si>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</si>
  <si>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</si>
  <si>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</si>
  <si>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</si>
  <si>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</si>
  <si>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</si>
  <si>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</si>
  <si>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</si>
  <si>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</si>
  <si>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</si>
  <si>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</si>
  <si>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</si>
  <si>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</si>
  <si>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</si>
  <si>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</si>
  <si>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</si>
  <si>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</si>
  <si>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</si>
  <si>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</si>
  <si>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</si>
  <si>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</si>
  <si>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</si>
  <si>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</si>
  <si>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</si>
  <si>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</si>
  <si>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</si>
  <si>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</si>
  <si>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</si>
  <si>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</si>
  <si>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</si>
  <si>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</si>
  <si>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</si>
  <si>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</si>
  <si>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</si>
  <si>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</si>
  <si>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</si>
  <si>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</si>
  <si>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</si>
  <si>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</si>
  <si>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</si>
  <si>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</si>
  <si>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</si>
  <si>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</si>
  <si>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</si>
  <si>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</si>
  <si>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</si>
  <si>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</si>
  <si>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</si>
  <si>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</si>
  <si>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</si>
  <si>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</si>
  <si>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</si>
  <si>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</si>
  <si>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</si>
  <si>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</si>
  <si>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</si>
  <si>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</si>
  <si>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</si>
  <si>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</si>
  <si>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</si>
  <si>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</si>
  <si>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</si>
  <si>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</si>
  <si>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</si>
  <si>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</si>
  <si>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</si>
  <si>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</si>
  <si>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</si>
  <si>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</si>
  <si>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</si>
  <si>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</si>
  <si>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</si>
  <si>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</si>
  <si>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</si>
  <si>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</si>
  <si>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</si>
  <si>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</si>
  <si>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</si>
  <si>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</si>
  <si>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</si>
  <si>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</si>
  <si>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</si>
  <si>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</si>
  <si>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</si>
  <si>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</si>
  <si>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</si>
  <si>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</si>
  <si>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</si>
  <si>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</si>
  <si>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</si>
  <si>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</si>
  <si>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</si>
  <si>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</si>
  <si>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</si>
  <si>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</si>
  <si>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</si>
  <si>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</si>
  <si>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</si>
  <si>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</si>
  <si>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</si>
  <si>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</si>
  <si>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</si>
  <si>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</si>
  <si>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</si>
  <si>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</si>
  <si>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</si>
  <si>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</si>
  <si>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</si>
  <si>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</si>
  <si>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</si>
  <si>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</si>
  <si>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</si>
  <si>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</si>
  <si>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</si>
  <si>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</si>
  <si>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</si>
  <si>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</si>
  <si>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</si>
  <si>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</si>
  <si>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</si>
  <si>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</si>
  <si>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</si>
  <si>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</si>
  <si>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</si>
  <si>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</si>
  <si>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</si>
  <si>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</si>
  <si>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</si>
  <si>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</si>
  <si>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</si>
  <si>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</si>
  <si>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</si>
  <si>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</si>
  <si>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</si>
  <si>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</si>
  <si>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</si>
  <si>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</si>
  <si>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</si>
  <si>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</si>
  <si>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</si>
  <si>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</si>
  <si>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</si>
  <si>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</si>
  <si>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</si>
  <si>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</si>
  <si>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</si>
  <si>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</si>
  <si>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</si>
  <si>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</si>
  <si>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</si>
  <si>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</si>
  <si>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</si>
  <si>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</si>
  <si>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</si>
  <si>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</si>
  <si>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</si>
  <si>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</si>
  <si>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</si>
  <si>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</si>
  <si>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</si>
  <si>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</si>
  <si>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</si>
  <si>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</si>
  <si>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</si>
  <si>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</si>
  <si>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</si>
  <si>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</si>
  <si>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</si>
  <si>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</si>
  <si>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</si>
  <si>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</si>
  <si>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</si>
  <si>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</si>
  <si>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</si>
  <si>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</si>
  <si>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</si>
  <si>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</si>
  <si>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</si>
  <si>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</si>
  <si>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</si>
  <si>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</si>
  <si>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</si>
  <si>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</si>
  <si>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</si>
  <si>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</si>
  <si>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</si>
  <si>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</si>
  <si>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</si>
  <si>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</si>
  <si>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</si>
  <si>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</si>
  <si>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</si>
  <si>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</si>
  <si>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</si>
  <si>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</si>
  <si>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</si>
  <si>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</si>
  <si>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</si>
  <si>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</si>
  <si>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</si>
  <si>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</si>
  <si>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</si>
  <si>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</si>
  <si>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</si>
  <si>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</si>
  <si>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</si>
  <si>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</si>
  <si>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</si>
  <si>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</si>
  <si>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</si>
  <si>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</si>
  <si>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</si>
  <si>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</si>
  <si>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</si>
  <si>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</si>
  <si>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</si>
  <si>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</si>
  <si>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</si>
  <si>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</si>
  <si>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</si>
  <si>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</si>
  <si>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</si>
  <si>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</si>
  <si>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</si>
  <si>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</si>
  <si>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</si>
  <si>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</si>
  <si>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</si>
  <si>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</si>
  <si>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</si>
  <si>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</si>
  <si>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</si>
  <si>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</si>
  <si>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</si>
  <si>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</si>
  <si>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</si>
  <si>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</si>
  <si>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</si>
  <si>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</si>
  <si>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</si>
  <si>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</si>
  <si>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</si>
  <si>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</si>
  <si>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</si>
  <si>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</si>
  <si>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</si>
  <si>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</si>
  <si>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</si>
  <si>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</si>
  <si>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</si>
  <si>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</si>
  <si>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</si>
  <si>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</si>
  <si>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</si>
  <si>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</si>
  <si>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</si>
  <si>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</si>
  <si>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</si>
  <si>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</si>
  <si>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</si>
  <si>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</si>
  <si>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</si>
  <si>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</si>
  <si>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</si>
  <si>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</si>
  <si>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</si>
  <si>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</si>
  <si>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</si>
  <si>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</si>
  <si>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</si>
  <si>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</si>
  <si>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</si>
  <si>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</si>
  <si>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</si>
  <si>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</si>
  <si>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</si>
  <si>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</si>
  <si>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</si>
  <si>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</si>
  <si>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</si>
  <si>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</si>
  <si>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</si>
  <si>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</si>
  <si>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</si>
  <si>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</si>
  <si>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</si>
  <si>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</si>
  <si>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</si>
  <si>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</si>
  <si>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</si>
  <si>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</si>
  <si>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</si>
  <si>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</si>
  <si>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</si>
  <si>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</si>
  <si>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</si>
  <si>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</si>
  <si>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</si>
  <si>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</si>
  <si>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</si>
  <si>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</si>
  <si>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</si>
  <si>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</si>
  <si>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</si>
  <si>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</si>
  <si>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</si>
  <si>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</si>
  <si>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</si>
  <si>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</si>
  <si>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</si>
  <si>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</si>
  <si>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</si>
  <si>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</si>
  <si>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</si>
  <si>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</si>
  <si>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</si>
  <si>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</si>
  <si>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</si>
  <si>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</si>
  <si>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</si>
  <si>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</si>
  <si>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</si>
  <si>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</si>
  <si>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</si>
  <si>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</si>
  <si>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</si>
  <si>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</si>
  <si>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</si>
  <si>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</si>
  <si>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</si>
  <si>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</si>
  <si>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</si>
  <si>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</si>
  <si>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</si>
  <si>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</si>
  <si>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</si>
  <si>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</si>
  <si>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</si>
  <si>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</si>
  <si>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</si>
  <si>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</si>
  <si>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</si>
  <si>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</si>
  <si>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</si>
  <si>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</si>
  <si>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</si>
  <si>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</si>
  <si>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</si>
  <si>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</si>
  <si>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</si>
  <si>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</si>
  <si>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</si>
  <si>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</si>
  <si>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</si>
  <si>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</si>
  <si>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</si>
  <si>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</si>
  <si>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</si>
  <si>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</si>
  <si>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</si>
  <si>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</si>
  <si>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</si>
  <si>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</si>
  <si>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</si>
  <si>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</si>
  <si>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</si>
  <si>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</si>
  <si>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</si>
  <si>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</si>
  <si>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</si>
  <si>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</si>
  <si>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</si>
  <si>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</si>
  <si>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</si>
  <si>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</si>
  <si>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</si>
  <si>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</si>
  <si>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</si>
  <si>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</si>
  <si>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</si>
  <si>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</si>
  <si>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</si>
  <si>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</si>
  <si>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</si>
  <si>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</si>
  <si>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</si>
  <si>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</si>
  <si>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</si>
  <si>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</si>
  <si>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</si>
  <si>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</si>
  <si>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</si>
  <si>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</si>
  <si>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</si>
  <si>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</si>
  <si>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</si>
  <si>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</si>
  <si>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</si>
  <si>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</si>
  <si>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</si>
  <si>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</si>
  <si>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</si>
  <si>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</si>
  <si>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</si>
  <si>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</si>
  <si>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</si>
  <si>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</si>
  <si>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</si>
  <si>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</si>
  <si>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</si>
  <si>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</si>
  <si>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</si>
  <si>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</si>
  <si>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</si>
  <si>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</si>
  <si>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</si>
  <si>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</si>
  <si>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</si>
  <si>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</si>
  <si>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</si>
  <si>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</si>
  <si>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</si>
  <si>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</si>
  <si>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</si>
  <si>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</si>
  <si>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</si>
  <si>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</si>
  <si>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</si>
  <si>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</si>
  <si>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</si>
  <si>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</si>
  <si>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</si>
  <si>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</si>
  <si>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</si>
  <si>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</si>
  <si>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</si>
  <si>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</si>
  <si>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</si>
  <si>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</si>
  <si>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</si>
  <si>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</si>
  <si>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</si>
  <si>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</si>
  <si>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</si>
  <si>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</si>
  <si>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</si>
  <si>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</si>
  <si>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</si>
  <si>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</si>
  <si>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</si>
  <si>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</si>
  <si>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</si>
  <si>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</si>
  <si>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</si>
  <si>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</si>
  <si>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</si>
  <si>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</si>
  <si>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</si>
  <si>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</si>
  <si>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</si>
  <si>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</si>
  <si>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</si>
  <si>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</si>
  <si>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</si>
  <si>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</si>
  <si>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</si>
  <si>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</si>
  <si>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</si>
  <si>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</si>
  <si>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</si>
  <si>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</si>
  <si>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</si>
  <si>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</si>
  <si>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</si>
  <si>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</si>
  <si>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</si>
  <si>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</si>
  <si>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</si>
  <si>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</si>
  <si>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</si>
  <si>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</si>
  <si>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</si>
  <si>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</si>
  <si>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</si>
  <si>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</si>
  <si>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</si>
  <si>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</si>
  <si>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</si>
  <si>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</si>
  <si>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</si>
  <si>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</si>
  <si>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</si>
  <si>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</si>
  <si>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</si>
  <si>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</si>
  <si>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</si>
  <si>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</si>
  <si>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</si>
  <si>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</si>
  <si>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</si>
  <si>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</si>
  <si>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</si>
  <si>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</si>
  <si>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</si>
  <si>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</si>
  <si>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</si>
  <si>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</si>
  <si>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</si>
  <si>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</si>
  <si>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</si>
  <si>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</si>
  <si>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</si>
  <si>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</si>
  <si>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</si>
  <si>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</si>
  <si>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</si>
  <si>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</si>
  <si>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</si>
  <si>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</si>
  <si>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</si>
  <si>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</si>
  <si>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</si>
  <si>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</si>
  <si>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</si>
  <si>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</si>
  <si>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</si>
  <si>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</si>
  <si>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</si>
  <si>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</si>
  <si>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</si>
  <si>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</si>
  <si>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</si>
  <si>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</si>
  <si>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</si>
  <si>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</si>
  <si>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</si>
  <si>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</si>
  <si>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</si>
  <si>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</si>
  <si>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</si>
  <si>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</si>
  <si>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</si>
  <si>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</si>
  <si>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</si>
  <si>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</si>
  <si>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</si>
  <si>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</si>
  <si>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</si>
  <si>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</si>
  <si>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</si>
  <si>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</si>
  <si>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</si>
  <si>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</si>
  <si>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</si>
  <si>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</si>
  <si>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</si>
  <si>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</si>
  <si>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</si>
  <si>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</si>
  <si>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</si>
  <si>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</si>
  <si>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</si>
  <si>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</si>
  <si>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</si>
  <si>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</si>
  <si>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</si>
  <si>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</si>
  <si>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</si>
  <si>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</si>
  <si>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</si>
  <si>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</si>
  <si>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</si>
  <si>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</si>
  <si>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</si>
  <si>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</si>
  <si>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</si>
  <si>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</si>
  <si>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</si>
  <si>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</si>
  <si>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</si>
  <si>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</si>
  <si>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</si>
  <si>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</si>
  <si>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</si>
  <si>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</si>
  <si>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</si>
  <si>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</si>
  <si>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</si>
  <si>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</si>
  <si>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</si>
  <si>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</si>
  <si>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</si>
  <si>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</si>
  <si>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</si>
  <si>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</si>
  <si>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</si>
  <si>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</si>
  <si>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</si>
  <si>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</si>
  <si>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</si>
  <si>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</si>
  <si>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</si>
  <si>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</si>
  <si>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</si>
  <si>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</si>
  <si>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</si>
  <si>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</si>
  <si>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</si>
  <si>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</si>
  <si>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</si>
  <si>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</si>
  <si>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</si>
  <si>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</si>
  <si>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</si>
  <si>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</si>
  <si>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</si>
  <si>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</si>
  <si>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</si>
  <si>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</si>
  <si>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</si>
  <si>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</si>
  <si>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</si>
  <si>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</si>
  <si>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</si>
  <si>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</si>
  <si>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</si>
  <si>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</si>
  <si>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</si>
  <si>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</si>
  <si>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</si>
  <si>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</si>
  <si>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</si>
  <si>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</si>
  <si>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</si>
  <si>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</si>
  <si>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</si>
  <si>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</si>
  <si>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</si>
  <si>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</si>
  <si>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</si>
  <si>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</si>
  <si>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</si>
  <si>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</si>
  <si>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</si>
  <si>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</si>
  <si>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</si>
  <si>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</si>
  <si>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</si>
  <si>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</si>
  <si>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</si>
  <si>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</si>
  <si>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</si>
  <si>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</si>
  <si>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</si>
  <si>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</si>
  <si>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</si>
  <si>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</si>
  <si>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</si>
  <si>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</si>
  <si>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</si>
  <si>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</si>
  <si>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</si>
  <si>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</si>
  <si>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</si>
  <si>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</si>
  <si>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</si>
  <si>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</si>
  <si>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</si>
  <si>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</si>
  <si>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</si>
  <si>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</si>
  <si>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</si>
  <si>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</si>
  <si>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</si>
  <si>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</si>
  <si>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</si>
  <si>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</si>
  <si>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</si>
  <si>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</si>
  <si>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</si>
  <si>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</si>
  <si>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</si>
  <si>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</si>
  <si>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</si>
  <si>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</si>
  <si>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</si>
  <si>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</si>
  <si>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</si>
  <si>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</si>
  <si>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</si>
  <si>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</si>
  <si>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</si>
  <si>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</si>
  <si>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</si>
  <si>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</si>
  <si>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</si>
  <si>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</si>
  <si>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</si>
  <si>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</si>
  <si>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</si>
  <si>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</si>
  <si>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</si>
  <si>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</si>
  <si>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</si>
  <si>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</si>
  <si>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</si>
  <si>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</si>
  <si>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</si>
  <si>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</si>
  <si>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</si>
  <si>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</si>
  <si>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</si>
  <si>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</si>
  <si>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</si>
  <si>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</si>
  <si>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</si>
  <si>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</si>
  <si>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</si>
  <si>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</si>
  <si>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</si>
  <si>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</si>
  <si>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</si>
  <si>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</si>
  <si>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</si>
  <si>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</si>
  <si>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</si>
  <si>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</si>
  <si>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</si>
  <si>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</si>
  <si>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</si>
  <si>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</si>
  <si>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</si>
  <si>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</si>
  <si>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</si>
  <si>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</si>
  <si>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</si>
  <si>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</si>
  <si>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</si>
  <si>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</si>
  <si>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</si>
  <si>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</si>
  <si>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</si>
  <si>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</si>
  <si>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</si>
  <si>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</si>
  <si>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</si>
  <si>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</si>
  <si>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</si>
  <si>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</si>
  <si>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</si>
  <si>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</si>
  <si>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</si>
  <si>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</si>
  <si>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</si>
  <si>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</si>
  <si>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</si>
  <si>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</si>
  <si>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</si>
  <si>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</si>
  <si>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</si>
  <si>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</si>
  <si>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</si>
  <si>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</si>
  <si>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</si>
  <si>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</si>
  <si>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</si>
  <si>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</si>
  <si>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</si>
  <si>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</si>
  <si>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</si>
  <si>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</si>
  <si>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</si>
  <si>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</si>
  <si>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</si>
  <si>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</si>
  <si>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</si>
  <si>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</si>
  <si>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</si>
  <si>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</si>
  <si>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</si>
  <si>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</si>
  <si>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</si>
  <si>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</si>
  <si>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</si>
  <si>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</si>
  <si>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</si>
  <si>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</si>
  <si>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</si>
  <si>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</si>
  <si>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</si>
  <si>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</si>
  <si>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</si>
  <si>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</si>
  <si>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</si>
  <si>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</si>
  <si>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</si>
  <si>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</si>
  <si>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</si>
  <si>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</si>
  <si>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</si>
  <si>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</si>
  <si>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</si>
  <si>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</si>
  <si>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</si>
  <si>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</si>
  <si>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</si>
  <si>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</si>
  <si>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</si>
  <si>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</si>
  <si>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</si>
  <si>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</si>
  <si>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</si>
  <si>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</si>
  <si>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</si>
  <si>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</si>
  <si>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</si>
  <si>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</si>
  <si>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</si>
  <si>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</si>
  <si>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</si>
  <si>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</si>
  <si>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</si>
  <si>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</si>
  <si>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</si>
  <si>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</si>
  <si>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</si>
  <si>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</si>
  <si>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</si>
  <si>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</si>
  <si>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</si>
  <si>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</si>
  <si>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</si>
  <si>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</si>
  <si>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</si>
  <si>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</si>
  <si>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</si>
  <si>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</si>
  <si>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</si>
  <si>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</si>
  <si>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</si>
  <si>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</si>
  <si>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</si>
  <si>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</si>
  <si>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</si>
  <si>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</si>
  <si>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</si>
  <si>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</si>
  <si>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</si>
  <si>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</si>
  <si>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</si>
  <si>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</si>
  <si>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</si>
  <si>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</si>
  <si>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</si>
  <si>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</si>
  <si>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</si>
  <si>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</si>
  <si>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</si>
  <si>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</si>
  <si>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</si>
  <si>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</si>
  <si>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</si>
  <si>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</si>
  <si>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</si>
  <si>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</si>
  <si>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</si>
  <si>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</si>
  <si>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</si>
  <si>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</si>
  <si>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</si>
  <si>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</si>
  <si>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</si>
  <si>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</si>
  <si>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</si>
  <si>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</si>
  <si>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</si>
  <si>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</si>
  <si>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</si>
  <si>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</si>
  <si>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</si>
  <si>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</si>
  <si>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</si>
  <si>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</si>
  <si>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</si>
  <si>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</si>
  <si>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</si>
  <si>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</si>
  <si>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</si>
  <si>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</si>
  <si>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</si>
  <si>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</si>
  <si>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</si>
  <si>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</si>
  <si>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</si>
  <si>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</si>
  <si>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</si>
  <si>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</si>
  <si>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</si>
  <si>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</si>
  <si>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</si>
  <si>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</si>
  <si>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</si>
  <si>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</si>
  <si>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</si>
  <si>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</si>
  <si>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</si>
  <si>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</si>
  <si>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</si>
  <si>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</si>
  <si>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</si>
  <si>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</si>
  <si>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</si>
  <si>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</si>
  <si>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</si>
  <si>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</si>
  <si>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</si>
  <si>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</si>
  <si>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</si>
  <si>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</si>
  <si>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</si>
  <si>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</si>
  <si>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</si>
  <si>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</si>
  <si>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</si>
  <si>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</si>
  <si>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</si>
  <si>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</si>
  <si>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</si>
  <si>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</si>
  <si>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</si>
  <si>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</si>
  <si>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</si>
  <si>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</si>
  <si>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</si>
  <si>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</si>
  <si>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</si>
  <si>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</si>
  <si>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</si>
  <si>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</si>
  <si>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</si>
  <si>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</si>
  <si>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</si>
  <si>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</si>
  <si>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</si>
  <si>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</si>
  <si>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</si>
  <si>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</si>
  <si>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</si>
  <si>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</si>
  <si>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</si>
  <si>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</si>
  <si>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</si>
  <si>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</si>
  <si>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</si>
  <si>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</si>
  <si>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</si>
  <si>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</si>
  <si>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</si>
  <si>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</si>
  <si>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</si>
  <si>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</si>
  <si>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</si>
  <si>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</si>
  <si>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</si>
  <si>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</si>
  <si>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</si>
  <si>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</si>
  <si>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</si>
  <si>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</si>
  <si>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</si>
  <si>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</si>
  <si>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</si>
  <si>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</si>
  <si>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</si>
  <si>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</si>
  <si>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</si>
  <si>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</si>
  <si>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</si>
  <si>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</si>
  <si>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</si>
  <si>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</si>
  <si>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</si>
  <si>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</si>
  <si>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</si>
  <si>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</si>
  <si>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</si>
  <si>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</si>
  <si>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</si>
  <si>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</si>
  <si>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</si>
  <si>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</si>
  <si>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</si>
  <si>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</si>
  <si>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</si>
  <si>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</si>
  <si>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</si>
  <si>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</si>
  <si>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</si>
  <si>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</si>
  <si>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</si>
  <si>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</si>
  <si>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</si>
  <si>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</si>
  <si>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</si>
  <si>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</si>
  <si>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</si>
  <si>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</si>
  <si>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</si>
  <si>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</si>
  <si>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</si>
  <si>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</si>
  <si>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</si>
  <si>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</si>
  <si>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</si>
  <si>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</si>
  <si>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</si>
  <si>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</si>
  <si>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</si>
  <si>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</si>
  <si>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</si>
  <si>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</si>
  <si>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</si>
  <si>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</si>
  <si>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</si>
  <si>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</si>
  <si>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</si>
  <si>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</si>
  <si>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</si>
  <si>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</si>
  <si>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</si>
  <si>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</si>
  <si>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</si>
  <si>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</si>
  <si>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</si>
  <si>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</si>
  <si>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</si>
  <si>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</si>
  <si>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</si>
  <si>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</si>
  <si>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</si>
  <si>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</si>
  <si>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</si>
  <si>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</si>
  <si>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</si>
  <si>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</si>
  <si>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</si>
  <si>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</si>
  <si>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</si>
  <si>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</si>
  <si>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</si>
  <si>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</si>
  <si>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</si>
  <si>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</si>
  <si>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</si>
  <si>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</si>
  <si>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</si>
  <si>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</si>
  <si>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</si>
  <si>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</si>
  <si>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</si>
  <si>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</si>
  <si>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</si>
  <si>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</si>
  <si>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</si>
  <si>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</si>
  <si>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</si>
  <si>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</si>
  <si>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</si>
  <si>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</si>
  <si>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</si>
  <si>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</si>
  <si>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</si>
  <si>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</si>
  <si>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</si>
  <si>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</si>
  <si>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</si>
  <si>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</si>
  <si>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</si>
  <si>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</si>
  <si>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</si>
  <si>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</si>
  <si>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</si>
  <si>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</si>
  <si>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</si>
  <si>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</si>
  <si>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</si>
  <si>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</si>
  <si>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</si>
  <si>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</si>
  <si>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</si>
  <si>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</si>
  <si>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</si>
  <si>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</si>
  <si>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</si>
  <si>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</si>
  <si>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</si>
  <si>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</si>
  <si>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</si>
  <si>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</si>
  <si>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</si>
  <si>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</si>
  <si>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</si>
  <si>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</si>
  <si>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</si>
  <si>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</si>
  <si>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</si>
  <si>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</si>
  <si>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</si>
  <si>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</si>
  <si>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</si>
  <si>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</si>
  <si>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</si>
  <si>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</si>
  <si>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</si>
  <si>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</si>
  <si>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</si>
  <si>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</si>
  <si>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</si>
  <si>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</si>
  <si>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</si>
  <si>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</si>
  <si>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</si>
  <si>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</si>
  <si>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</si>
  <si>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</si>
  <si>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</si>
  <si>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</si>
  <si>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</si>
  <si>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</si>
  <si>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</si>
  <si>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</si>
  <si>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</si>
  <si>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</si>
  <si>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</si>
  <si>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</si>
  <si>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</si>
  <si>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</si>
  <si>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</si>
  <si>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</si>
  <si>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</si>
  <si>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</si>
  <si>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</si>
  <si>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</si>
  <si>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</si>
  <si>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</si>
  <si>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</si>
  <si>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</si>
  <si>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</si>
  <si>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</si>
  <si>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</si>
  <si>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</si>
  <si>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</si>
  <si>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</si>
  <si>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</si>
  <si>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</si>
  <si>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</si>
  <si>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</si>
  <si>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</si>
  <si>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</si>
  <si>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</si>
  <si>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</si>
  <si>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</si>
  <si>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</si>
  <si>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</si>
  <si>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</si>
  <si>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</si>
  <si>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</si>
  <si>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</si>
  <si>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</si>
  <si>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</si>
  <si>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</si>
  <si>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</si>
  <si>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</si>
  <si>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</si>
  <si>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</si>
  <si>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</si>
  <si>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</si>
  <si>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</si>
  <si>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</si>
  <si>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</si>
  <si>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</si>
  <si>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</si>
  <si>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</si>
  <si>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</si>
  <si>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</si>
  <si>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</si>
  <si>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</si>
  <si>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</si>
  <si>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</si>
  <si>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</si>
  <si>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</si>
  <si>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</si>
  <si>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</si>
  <si>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</si>
  <si>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</si>
  <si>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</si>
  <si>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</si>
  <si>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</si>
  <si>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</si>
  <si>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</si>
  <si>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</si>
  <si>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</si>
  <si>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</si>
  <si>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</si>
  <si>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</si>
  <si>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</si>
  <si>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</si>
  <si>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</si>
  <si>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</si>
  <si>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</si>
  <si>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</si>
  <si>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</si>
  <si>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</si>
  <si>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</si>
  <si>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</si>
  <si>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</si>
  <si>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</si>
  <si>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</si>
  <si>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</si>
  <si>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</si>
  <si>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</si>
  <si>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</si>
  <si>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</si>
  <si>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</si>
  <si>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</si>
  <si>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</si>
  <si>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</si>
  <si>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</si>
  <si>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</si>
  <si>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</si>
  <si>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</si>
  <si>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</si>
  <si>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</si>
  <si>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</si>
  <si>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</si>
  <si>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</si>
  <si>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</si>
  <si>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</si>
  <si>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</si>
  <si>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</si>
  <si>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</si>
  <si>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</si>
  <si>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</si>
  <si>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</si>
  <si>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</si>
  <si>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</si>
  <si>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</si>
  <si>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</si>
  <si>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</si>
  <si>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</si>
  <si>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</si>
  <si>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</si>
  <si>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</si>
  <si>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</si>
  <si>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</si>
  <si>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</si>
  <si>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</si>
  <si>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</si>
  <si>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</si>
  <si>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</si>
  <si>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</si>
  <si>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</si>
  <si>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</si>
  <si>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</si>
  <si>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</si>
  <si>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</si>
  <si>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</si>
  <si>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</si>
  <si>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</si>
  <si>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</si>
  <si>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</si>
  <si>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</si>
  <si>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</si>
  <si>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</si>
  <si>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</si>
  <si>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</si>
  <si>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</si>
  <si>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</si>
  <si>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</si>
  <si>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</si>
  <si>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</si>
  <si>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</si>
  <si>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</si>
  <si>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</si>
  <si>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</si>
  <si>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</si>
  <si>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</si>
  <si>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</si>
  <si>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</si>
  <si>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</si>
  <si>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</si>
  <si>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</si>
  <si>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</si>
  <si>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</si>
  <si>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</si>
  <si>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</si>
  <si>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</si>
  <si>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</si>
  <si>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</si>
  <si>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</si>
  <si>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</si>
  <si>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</si>
  <si>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</si>
  <si>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</si>
  <si>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</si>
  <si>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</si>
  <si>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</si>
  <si>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</si>
  <si>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</si>
  <si>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</si>
  <si>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</si>
  <si>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</si>
  <si>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</si>
  <si>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</si>
  <si>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</si>
  <si>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</si>
  <si>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</si>
  <si>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</si>
  <si>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</si>
  <si>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</si>
  <si>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</si>
  <si>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</si>
  <si>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</si>
  <si>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</si>
  <si>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</si>
  <si>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</si>
  <si>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</si>
  <si>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</si>
  <si>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</si>
  <si>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</si>
  <si>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</si>
  <si>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</si>
  <si>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</si>
  <si>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</si>
  <si>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</si>
  <si>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</si>
  <si>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</si>
  <si>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</si>
  <si>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</si>
  <si>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</si>
  <si>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</si>
  <si>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</si>
  <si>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</si>
  <si>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</si>
  <si>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</si>
  <si>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</si>
  <si>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</si>
  <si>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</si>
  <si>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</si>
  <si>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</si>
  <si>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</si>
  <si>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</si>
  <si>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</si>
  <si>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</si>
  <si>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</si>
  <si>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</si>
  <si>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</si>
  <si>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</si>
  <si>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</si>
  <si>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</si>
  <si>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</si>
  <si>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</si>
  <si>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</si>
  <si>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</si>
  <si>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</si>
  <si>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</si>
  <si>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</si>
  <si>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</si>
  <si>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</si>
  <si>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</si>
  <si>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</si>
  <si>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</si>
  <si>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</si>
  <si>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</si>
  <si>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</si>
  <si>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</si>
  <si>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</si>
  <si>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</si>
  <si>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</si>
  <si>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</si>
  <si>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</si>
  <si>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</si>
  <si>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</si>
  <si>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</si>
  <si>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</si>
  <si>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</si>
  <si>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</si>
  <si>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</si>
  <si>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</si>
  <si>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</si>
  <si>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</si>
  <si>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</si>
  <si>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</si>
  <si>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</si>
  <si>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</si>
  <si>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</si>
  <si>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</si>
  <si>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</si>
  <si>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</si>
  <si>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</si>
  <si>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</si>
  <si>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</si>
  <si>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</si>
  <si>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</si>
  <si>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</si>
  <si>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</si>
  <si>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</si>
  <si>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</si>
  <si>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</si>
  <si>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</si>
  <si>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</si>
  <si>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</si>
  <si>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</si>
  <si>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</si>
  <si>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</si>
  <si>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</si>
  <si>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</si>
  <si>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</si>
  <si>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</si>
  <si>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</si>
  <si>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</si>
  <si>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</si>
  <si>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</si>
  <si>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</si>
  <si>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</si>
  <si>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</si>
  <si>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</si>
  <si>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</si>
  <si>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</si>
  <si>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</si>
  <si>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</si>
  <si>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</si>
  <si>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</si>
  <si>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</si>
  <si>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</si>
  <si>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</si>
  <si>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</si>
  <si>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</si>
  <si>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</si>
  <si>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</si>
  <si>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</si>
  <si>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</si>
  <si>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</si>
  <si>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</si>
  <si>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</si>
  <si>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</si>
  <si>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</si>
  <si>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</si>
  <si>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</si>
  <si>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</si>
  <si>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</si>
  <si>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</si>
  <si>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</si>
  <si>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</si>
  <si>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</si>
  <si>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</si>
  <si>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</si>
  <si>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</si>
  <si>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</si>
  <si>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</si>
  <si>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</si>
  <si>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</si>
  <si>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</si>
  <si>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</si>
  <si>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</si>
  <si>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</si>
  <si>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</si>
  <si>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</si>
  <si>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</si>
  <si>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</si>
  <si>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</si>
  <si>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</si>
  <si>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</si>
  <si>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</si>
  <si>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</si>
  <si>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</si>
  <si>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</si>
  <si>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</si>
  <si>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</si>
  <si>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</si>
  <si>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</si>
  <si>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</si>
  <si>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</si>
  <si>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</si>
  <si>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</si>
  <si>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</si>
  <si>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</si>
  <si>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</si>
  <si>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</si>
  <si>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</si>
  <si>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</si>
  <si>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</si>
  <si>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</si>
  <si>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</si>
  <si>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</si>
  <si>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</si>
  <si>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</si>
  <si>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</si>
  <si>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</si>
  <si>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</si>
  <si>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</si>
  <si>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</si>
  <si>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</si>
  <si>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</si>
  <si>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</si>
  <si>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</si>
  <si>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</si>
  <si>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</si>
  <si>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</si>
  <si>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</si>
  <si>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</si>
  <si>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</si>
  <si>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</si>
  <si>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</si>
  <si>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</si>
  <si>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</si>
  <si>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</si>
  <si>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</si>
  <si>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</si>
  <si>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</si>
  <si>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</si>
  <si>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</si>
  <si>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</si>
  <si>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</si>
  <si>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</si>
  <si>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</si>
  <si>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</si>
  <si>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</si>
  <si>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</si>
  <si>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</si>
  <si>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</si>
  <si>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</si>
  <si>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</si>
  <si>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</si>
  <si>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</si>
  <si>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</si>
  <si>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</si>
  <si>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</si>
  <si>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</si>
  <si>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</si>
  <si>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</si>
  <si>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</si>
  <si>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</si>
  <si>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</si>
  <si>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</si>
  <si>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</si>
  <si>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</si>
  <si>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</si>
  <si>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</si>
  <si>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</si>
  <si>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</si>
  <si>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</si>
  <si>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</si>
  <si>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</si>
  <si>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</si>
  <si>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</si>
  <si>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</si>
  <si>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</si>
  <si>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</si>
  <si>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</si>
  <si>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</si>
  <si>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</si>
  <si>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</si>
  <si>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</si>
  <si>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</si>
  <si>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</si>
  <si>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</si>
  <si>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</si>
  <si>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</si>
  <si>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</si>
  <si>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</si>
  <si>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</si>
  <si>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</si>
  <si>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</si>
  <si>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</si>
  <si>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</si>
  <si>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</si>
  <si>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</si>
  <si>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</si>
  <si>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</si>
  <si>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</si>
  <si>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</si>
  <si>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</si>
  <si>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</si>
  <si>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</si>
  <si>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</si>
  <si>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</si>
  <si>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</si>
  <si>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</si>
  <si>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</si>
  <si>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</si>
  <si>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</si>
  <si>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</si>
  <si>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</si>
  <si>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</si>
  <si>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</si>
  <si>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</si>
  <si>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</si>
  <si>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</si>
  <si>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</si>
  <si>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</si>
  <si>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</si>
  <si>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</si>
  <si>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</si>
  <si>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</si>
  <si>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</si>
  <si>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</si>
  <si>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</si>
  <si>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</si>
  <si>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</si>
  <si>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</si>
  <si>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</si>
  <si>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</si>
  <si>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</si>
  <si>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</si>
  <si>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</si>
  <si>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</si>
  <si>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</si>
  <si>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</si>
  <si>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</si>
  <si>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</si>
  <si>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</si>
  <si>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</si>
  <si>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</si>
  <si>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</si>
  <si>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</si>
  <si>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</si>
  <si>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</si>
  <si>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</si>
  <si>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</si>
  <si>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</si>
  <si>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</si>
  <si>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</si>
  <si>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</si>
  <si>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</si>
  <si>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</si>
  <si>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</si>
  <si>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</si>
  <si>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</si>
  <si>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</si>
  <si>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</si>
  <si>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</si>
  <si>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</si>
  <si>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</si>
  <si>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</si>
  <si>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</si>
  <si>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</si>
  <si>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</si>
  <si>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</si>
  <si>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</si>
  <si>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</si>
  <si>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</si>
  <si>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</si>
  <si>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</si>
  <si>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</si>
  <si>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</si>
  <si>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</si>
  <si>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</si>
  <si>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</si>
  <si>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</si>
  <si>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</si>
  <si>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</si>
  <si>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</si>
  <si>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</si>
  <si>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</si>
  <si>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</si>
  <si>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</si>
  <si>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</si>
  <si>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</si>
  <si>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</si>
  <si>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</si>
  <si>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</si>
  <si>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</si>
  <si>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</si>
  <si>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</si>
  <si>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</si>
  <si>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</si>
  <si>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</si>
  <si>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</si>
  <si>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</si>
  <si>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</si>
  <si>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</si>
  <si>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</si>
  <si>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</si>
  <si>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</si>
  <si>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</si>
  <si>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</si>
  <si>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</si>
  <si>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</si>
  <si>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</si>
  <si>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</si>
  <si>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</si>
  <si>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</si>
  <si>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</si>
  <si>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</si>
  <si>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</si>
  <si>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</si>
  <si>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</si>
  <si>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</si>
  <si>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</si>
  <si>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</si>
  <si>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</si>
  <si>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</si>
  <si>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</si>
  <si>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</si>
  <si>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</si>
  <si>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</si>
  <si>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</si>
  <si>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</si>
  <si>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</si>
  <si>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</si>
  <si>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</si>
  <si>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</si>
  <si>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</si>
  <si>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</si>
  <si>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</si>
  <si>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</si>
  <si>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</si>
  <si>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</si>
  <si>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</si>
  <si>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</si>
  <si>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</si>
  <si>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</si>
  <si>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</si>
  <si>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</si>
  <si>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</si>
  <si>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</si>
  <si>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</si>
  <si>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</si>
  <si>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</si>
  <si>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</si>
  <si>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</si>
  <si>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</si>
  <si>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</si>
  <si>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</si>
  <si>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</si>
  <si>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</si>
  <si>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</si>
  <si>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</si>
  <si>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</si>
  <si>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</si>
  <si>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</si>
  <si>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</si>
  <si>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</si>
  <si>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</si>
  <si>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</si>
  <si>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</si>
  <si>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</si>
  <si>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</si>
  <si>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</si>
  <si>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</si>
  <si>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</si>
  <si>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</si>
  <si>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</si>
  <si>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</si>
  <si>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</si>
  <si>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</si>
  <si>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</si>
  <si>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</si>
  <si>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</si>
  <si>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</si>
  <si>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</si>
  <si>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</si>
  <si>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</si>
  <si>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</si>
  <si>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</si>
  <si>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</si>
  <si>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</si>
  <si>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</si>
  <si>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</si>
  <si>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</si>
  <si>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</si>
  <si>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</si>
  <si>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</si>
  <si>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</si>
  <si>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</si>
  <si>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</si>
  <si>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</si>
  <si>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</si>
  <si>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</si>
  <si>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</si>
  <si>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</si>
  <si>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</si>
  <si>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</si>
  <si>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</si>
  <si>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</si>
  <si>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</si>
  <si>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</si>
  <si>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</si>
  <si>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</si>
  <si>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</si>
  <si>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</si>
  <si>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</si>
  <si>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</si>
  <si>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</si>
  <si>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</si>
  <si>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</si>
  <si>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</si>
  <si>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</si>
  <si>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</si>
  <si>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</si>
  <si>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</si>
  <si>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</si>
  <si>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</si>
  <si>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</si>
  <si>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</si>
  <si>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</si>
  <si>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</si>
  <si>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</si>
  <si>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</si>
  <si>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</si>
  <si>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</si>
  <si>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</si>
  <si>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</si>
  <si>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</si>
  <si>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</si>
  <si>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</si>
  <si>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</si>
  <si>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</si>
  <si>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</si>
  <si>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</si>
  <si>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</si>
  <si>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</si>
  <si>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</si>
  <si>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</si>
  <si>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</si>
  <si>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</si>
  <si>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</si>
  <si>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</si>
  <si>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</si>
  <si>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</si>
  <si>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</si>
  <si>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</si>
  <si>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</si>
  <si>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</si>
  <si>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</si>
  <si>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</si>
  <si>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</si>
  <si>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</si>
  <si>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</si>
  <si>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</si>
  <si>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</si>
  <si>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</si>
  <si>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</si>
  <si>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</si>
  <si>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</si>
  <si>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</si>
  <si>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</si>
  <si>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</si>
  <si>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</si>
  <si>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</si>
  <si>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</si>
  <si>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</si>
  <si>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</si>
  <si>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</si>
  <si>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</si>
  <si>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</si>
  <si>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</si>
  <si>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</si>
  <si>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</si>
  <si>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</si>
  <si>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</si>
  <si>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</si>
  <si>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</si>
  <si>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</si>
  <si>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</si>
  <si>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</si>
  <si>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</si>
  <si>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</si>
  <si>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</si>
  <si>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</si>
  <si>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</si>
  <si>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</si>
  <si>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</si>
  <si>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</si>
  <si>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</si>
  <si>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</si>
  <si>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</si>
  <si>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</si>
  <si>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</si>
  <si>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</si>
  <si>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</si>
  <si>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</si>
  <si>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</si>
  <si>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</si>
  <si>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</si>
  <si>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</si>
  <si>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</si>
  <si>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</si>
  <si>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</si>
  <si>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</si>
  <si>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</si>
  <si>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</si>
  <si>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</si>
  <si>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</si>
  <si>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</si>
  <si>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</si>
  <si>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</si>
  <si>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</si>
  <si>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</si>
  <si>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</si>
  <si>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</si>
  <si>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</si>
  <si>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</si>
  <si>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</si>
  <si>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</si>
  <si>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</si>
  <si>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</si>
  <si>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</si>
  <si>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</si>
  <si>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</si>
  <si>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</si>
  <si>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</si>
  <si>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</si>
  <si>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</si>
  <si>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</si>
  <si>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</si>
  <si>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</si>
  <si>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</si>
  <si>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</si>
  <si>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</si>
  <si>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</si>
  <si>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</si>
  <si>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</si>
  <si>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</si>
  <si>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</si>
  <si>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</si>
  <si>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</si>
  <si>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</si>
  <si>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</si>
  <si>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</si>
  <si>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</si>
  <si>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</si>
  <si>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</si>
  <si>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</si>
  <si>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</si>
  <si>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</si>
  <si>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</si>
  <si>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</si>
  <si>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</si>
  <si>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</si>
  <si>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</si>
  <si>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</si>
  <si>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</si>
  <si>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</si>
  <si>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</si>
  <si>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</si>
  <si>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</si>
  <si>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</si>
  <si>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</si>
  <si>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</si>
  <si>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</si>
  <si>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</si>
  <si>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</si>
  <si>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</si>
  <si>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</si>
  <si>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</si>
  <si>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</si>
  <si>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</si>
  <si>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</si>
  <si>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</si>
  <si>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</si>
  <si>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</si>
  <si>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</si>
  <si>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</si>
  <si>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</si>
  <si>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</si>
  <si>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</si>
  <si>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</si>
  <si>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</si>
  <si>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</si>
  <si>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</si>
  <si>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</si>
  <si>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</si>
  <si>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</si>
  <si>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</si>
  <si>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</si>
  <si>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</si>
  <si>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</si>
  <si>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</si>
  <si>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</si>
  <si>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</si>
  <si>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</si>
  <si>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</si>
  <si>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</si>
  <si>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</si>
  <si>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</si>
  <si>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</si>
  <si>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</si>
  <si>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</si>
  <si>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</si>
  <si>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</si>
  <si>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</si>
  <si>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</si>
  <si>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</si>
  <si>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</si>
  <si>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</si>
  <si>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</si>
  <si>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</si>
  <si>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</si>
  <si>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</si>
  <si>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</si>
  <si>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</si>
  <si>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</si>
  <si>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</si>
  <si>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</si>
  <si>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</si>
  <si>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</si>
  <si>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</si>
  <si>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</si>
  <si>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</si>
  <si>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</si>
  <si>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</si>
  <si>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</si>
  <si>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</si>
  <si>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</si>
  <si>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</si>
  <si>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</si>
  <si>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</si>
  <si>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</si>
  <si>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</si>
  <si>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</si>
  <si>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</si>
  <si>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</si>
  <si>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</si>
  <si>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</si>
  <si>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</si>
  <si>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</si>
  <si>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</si>
  <si>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</si>
  <si>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</si>
  <si>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</si>
  <si>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</si>
  <si>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</si>
  <si>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</si>
  <si>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</si>
  <si>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</si>
  <si>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</si>
  <si>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</si>
  <si>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</si>
  <si>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</si>
  <si>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</si>
  <si>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</si>
  <si>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</si>
  <si>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</si>
  <si>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</si>
  <si>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</si>
  <si>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</si>
  <si>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</si>
  <si>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</si>
  <si>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</si>
  <si>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</si>
  <si>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</si>
  <si>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</si>
  <si>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</si>
  <si>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</si>
  <si>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</si>
  <si>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</si>
  <si>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</si>
  <si>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</si>
  <si>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</si>
  <si>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</si>
  <si>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</si>
  <si>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</si>
  <si>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</si>
  <si>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</si>
  <si>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</si>
  <si>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</si>
  <si>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</si>
  <si>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</si>
  <si>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</si>
  <si>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</si>
  <si>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</si>
  <si>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</si>
  <si>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</si>
  <si>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</si>
  <si>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</si>
  <si>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</si>
  <si>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</si>
  <si>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</si>
  <si>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</si>
  <si>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</si>
  <si>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</si>
  <si>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</si>
  <si>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</si>
  <si>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</si>
  <si>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</si>
  <si>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</si>
  <si>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</si>
  <si>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</si>
  <si>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</si>
  <si>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</si>
  <si>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</si>
  <si>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</si>
  <si>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</si>
  <si>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</si>
  <si>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</si>
  <si>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</si>
  <si>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</si>
  <si>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</si>
  <si>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</si>
  <si>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</si>
  <si>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</si>
  <si>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</si>
  <si>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</si>
  <si>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</si>
  <si>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</si>
  <si>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</si>
  <si>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</si>
  <si>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</si>
  <si>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</si>
  <si>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</si>
  <si>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</si>
  <si>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</si>
  <si>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</si>
  <si>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</si>
  <si>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</si>
  <si>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</si>
  <si>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</si>
  <si>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</si>
  <si>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</si>
  <si>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</si>
  <si>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</si>
  <si>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</si>
  <si>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</si>
  <si>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</si>
  <si>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</si>
  <si>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</si>
  <si>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</si>
  <si>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</si>
  <si>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</si>
  <si>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</si>
  <si>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</si>
  <si>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</si>
  <si>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</si>
  <si>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</si>
  <si>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</si>
  <si>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</si>
  <si>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</si>
  <si>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</si>
  <si>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</si>
  <si>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</si>
  <si>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</si>
  <si>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</si>
  <si>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</si>
  <si>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</si>
  <si>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</si>
  <si>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</si>
  <si>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</si>
  <si>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</si>
  <si>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</si>
  <si>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</si>
  <si>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</si>
  <si>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</si>
  <si>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</si>
  <si>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</si>
  <si>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</si>
  <si>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</si>
  <si>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</si>
  <si>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</si>
  <si>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</si>
  <si>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</si>
  <si>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</si>
  <si>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</si>
  <si>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</si>
  <si>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</si>
  <si>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</si>
  <si>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</si>
  <si>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</si>
  <si>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</si>
  <si>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</si>
  <si>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</si>
  <si>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</si>
  <si>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</si>
  <si>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</si>
  <si>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</si>
  <si>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</si>
  <si>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</si>
  <si>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</si>
  <si>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</si>
  <si>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</si>
  <si>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</si>
  <si>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</si>
  <si>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</si>
  <si>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</si>
  <si>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</si>
  <si>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</si>
  <si>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</si>
  <si>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</si>
  <si>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</si>
  <si>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</si>
  <si>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</si>
  <si>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</si>
  <si>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</si>
  <si>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</si>
  <si>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</si>
  <si>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</si>
  <si>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</si>
  <si>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</si>
  <si>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</si>
  <si>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</si>
  <si>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</si>
  <si>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</si>
  <si>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</si>
  <si>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</si>
  <si>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</si>
  <si>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</si>
  <si>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</si>
  <si>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</si>
  <si>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</si>
  <si>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</si>
  <si>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</si>
  <si>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</si>
  <si>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</si>
  <si>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</si>
  <si>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</si>
  <si>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</si>
  <si>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</si>
  <si>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</si>
  <si>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</si>
  <si>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</si>
  <si>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</si>
  <si>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</si>
  <si>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</si>
  <si>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</si>
  <si>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</si>
  <si>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</si>
  <si>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</si>
  <si>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</si>
  <si>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</si>
  <si>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</si>
  <si>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</si>
  <si>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</si>
  <si>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</si>
  <si>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</si>
  <si>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</si>
  <si>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</si>
  <si>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</si>
  <si>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</si>
  <si>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</si>
  <si>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</si>
  <si>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</si>
  <si>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</si>
  <si>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</si>
  <si>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</si>
  <si>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</si>
  <si>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</si>
  <si>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</si>
  <si>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</si>
  <si>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</si>
  <si>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</si>
  <si>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</si>
  <si>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</si>
  <si>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</si>
  <si>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</si>
  <si>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</si>
  <si>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</si>
  <si>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</si>
  <si>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</si>
  <si>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</si>
  <si>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</si>
  <si>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</si>
  <si>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</si>
  <si>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</si>
  <si>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</si>
  <si>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</si>
  <si>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</si>
  <si>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</si>
  <si>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</si>
  <si>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</si>
  <si>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</si>
  <si>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</si>
  <si>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</si>
  <si>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</si>
  <si>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</si>
  <si>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</si>
  <si>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</si>
  <si>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</si>
  <si>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</si>
  <si>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</si>
  <si>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</si>
  <si>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</si>
  <si>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</si>
  <si>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</si>
  <si>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</si>
  <si>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</si>
  <si>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</si>
  <si>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</si>
  <si>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</si>
  <si>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</si>
  <si>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</si>
  <si>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</si>
  <si>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</si>
  <si>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</si>
  <si>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</si>
  <si>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</si>
  <si>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</si>
  <si>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</si>
  <si>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</si>
  <si>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</si>
  <si>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</si>
  <si>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</si>
  <si>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</si>
  <si>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</si>
  <si>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</si>
  <si>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</si>
  <si>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</si>
  <si>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</si>
  <si>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</si>
  <si>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</si>
  <si>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</si>
  <si>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</si>
  <si>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</si>
  <si>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</si>
  <si>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</si>
  <si>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</si>
  <si>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</si>
  <si>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</si>
  <si>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</si>
  <si>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</si>
  <si>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</si>
  <si>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</si>
  <si>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</si>
  <si>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</si>
  <si>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</si>
  <si>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</si>
  <si>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</si>
  <si>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</si>
  <si>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</si>
  <si>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</si>
  <si>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</si>
  <si>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</si>
  <si>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</si>
  <si>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</si>
  <si>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</si>
  <si>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</si>
  <si>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</si>
  <si>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</si>
  <si>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</si>
  <si>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</si>
  <si>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</si>
  <si>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</si>
  <si>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</si>
  <si>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</si>
  <si>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</si>
  <si>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</si>
  <si>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</si>
  <si>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</si>
  <si>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</si>
  <si>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</si>
  <si>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</si>
  <si>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</si>
  <si>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</si>
  <si>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</si>
  <si>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</si>
  <si>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</si>
  <si>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</si>
  <si>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</si>
  <si>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</si>
  <si>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</si>
  <si>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</si>
  <si>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</si>
  <si>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</si>
  <si>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</si>
  <si>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</si>
  <si>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</si>
  <si>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</si>
  <si>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</si>
  <si>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</si>
  <si>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</si>
  <si>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</si>
  <si>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</si>
  <si>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</si>
  <si>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</si>
  <si>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</si>
  <si>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</si>
  <si>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</si>
  <si>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</si>
  <si>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</si>
  <si>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</si>
  <si>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</si>
  <si>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</si>
  <si>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</si>
  <si>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</si>
  <si>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</si>
  <si>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</si>
  <si>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</si>
  <si>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</si>
  <si>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</si>
  <si>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</si>
  <si>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</si>
  <si>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</si>
  <si>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</si>
  <si>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</si>
  <si>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</si>
  <si>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</si>
  <si>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</si>
  <si>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</si>
  <si>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</si>
  <si>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</si>
  <si>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</si>
  <si>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</si>
  <si>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</si>
  <si>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</si>
  <si>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</si>
  <si>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</si>
  <si>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</si>
  <si>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</si>
  <si>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</si>
  <si>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</si>
  <si>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</si>
  <si>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</si>
  <si>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</si>
  <si>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</si>
  <si>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</si>
  <si>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</si>
  <si>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</si>
  <si>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</si>
  <si>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</si>
  <si>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</si>
  <si>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</si>
  <si>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</si>
  <si>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</si>
  <si>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</si>
  <si>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</si>
  <si>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</si>
  <si>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</si>
  <si>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</si>
  <si>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</si>
  <si>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</si>
  <si>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</si>
  <si>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</si>
  <si>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</si>
  <si>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</si>
  <si>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</si>
  <si>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</si>
  <si>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</si>
  <si>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</si>
  <si>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</si>
  <si>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</si>
  <si>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</si>
  <si>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</si>
  <si>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</si>
  <si>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</si>
  <si>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</si>
  <si>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</si>
  <si>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</si>
  <si>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</si>
  <si>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</si>
  <si>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</si>
  <si>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</si>
  <si>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</si>
  <si>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</si>
  <si>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</si>
  <si>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</si>
  <si>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</si>
  <si>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</si>
  <si>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</si>
  <si>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</si>
  <si>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</si>
  <si>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</si>
  <si>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</si>
  <si>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</si>
  <si>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</si>
  <si>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</si>
  <si>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</si>
  <si>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</si>
  <si>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</si>
  <si>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</si>
  <si>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</si>
  <si>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</si>
  <si>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</si>
  <si>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</si>
  <si>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</si>
  <si>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</si>
  <si>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</si>
  <si>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</si>
  <si>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</si>
  <si>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</si>
  <si>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</si>
  <si>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</si>
  <si>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</si>
  <si>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</si>
  <si>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</si>
  <si>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</si>
  <si>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</si>
  <si>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</si>
  <si>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</si>
  <si>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</si>
  <si>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</si>
  <si>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</si>
  <si>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</si>
  <si>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</si>
  <si>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</si>
  <si>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</si>
  <si>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</si>
  <si>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</si>
  <si>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</si>
  <si>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</si>
  <si>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</si>
  <si>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</si>
  <si>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</si>
  <si>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</si>
  <si>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</si>
  <si>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</si>
  <si>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</si>
  <si>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</si>
  <si>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</si>
  <si>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</si>
  <si>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</si>
  <si>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</si>
  <si>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</si>
  <si>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</si>
  <si>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</si>
  <si>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</si>
  <si>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</si>
  <si>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</si>
  <si>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</si>
  <si>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</si>
  <si>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</si>
  <si>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</si>
  <si>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</si>
  <si>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</si>
  <si>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</si>
  <si>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</si>
  <si>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</si>
  <si>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</si>
  <si>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</si>
  <si>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</si>
  <si>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</si>
  <si>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</si>
  <si>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</si>
  <si>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</si>
  <si>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</si>
  <si>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</si>
  <si>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</si>
  <si>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</si>
  <si>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</si>
  <si>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</si>
  <si>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</si>
  <si>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</si>
  <si>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</si>
  <si>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</si>
  <si>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</si>
  <si>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</si>
  <si>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</si>
  <si>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</si>
  <si>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</si>
  <si>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</si>
  <si>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</si>
  <si>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</si>
  <si>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</si>
  <si>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</si>
  <si>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</si>
  <si>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</si>
  <si>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</si>
  <si>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</si>
  <si>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</si>
  <si>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</si>
  <si>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</si>
  <si>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</si>
  <si>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</si>
  <si>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</si>
  <si>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</si>
  <si>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</si>
  <si>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</si>
  <si>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</si>
  <si>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</si>
  <si>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</si>
  <si>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</si>
  <si>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</si>
  <si>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</si>
  <si>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</si>
  <si>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</si>
  <si>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</si>
  <si>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</si>
  <si>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</si>
  <si>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</si>
  <si>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</si>
  <si>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</si>
  <si>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</si>
  <si>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</si>
  <si>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</si>
  <si>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</si>
  <si>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</si>
  <si>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</si>
  <si>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</si>
  <si>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</si>
  <si>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</si>
  <si>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</si>
  <si>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</si>
  <si>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</si>
  <si>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</si>
  <si>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</si>
  <si>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</si>
  <si>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</si>
  <si>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</si>
  <si>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</si>
  <si>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</si>
  <si>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</si>
  <si>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</si>
  <si>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</si>
  <si>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</si>
  <si>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</si>
  <si>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</si>
  <si>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</si>
  <si>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</si>
  <si>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</si>
  <si>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</si>
  <si>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</si>
  <si>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</si>
  <si>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</si>
  <si>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</si>
  <si>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</si>
  <si>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</si>
  <si>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</si>
  <si>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</si>
  <si>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</si>
  <si>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</si>
  <si>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</si>
  <si>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</si>
  <si>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</si>
  <si>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</si>
  <si>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</si>
  <si>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</si>
  <si>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</si>
  <si>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</si>
  <si>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</si>
  <si>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</si>
  <si>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</si>
  <si>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</si>
  <si>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</si>
  <si>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</si>
  <si>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</si>
  <si>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</si>
  <si>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</si>
  <si>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</si>
  <si>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</si>
  <si>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</si>
  <si>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</si>
  <si>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</si>
  <si>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</si>
  <si>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</si>
  <si>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</si>
  <si>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</si>
  <si>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</si>
  <si>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</si>
  <si>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</si>
  <si>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</si>
  <si>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</si>
  <si>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</si>
  <si>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</si>
  <si>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</si>
  <si>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</si>
  <si>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</si>
  <si>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</si>
  <si>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</si>
  <si>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</si>
  <si>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</si>
  <si>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</si>
  <si>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</si>
  <si>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</si>
  <si>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</si>
  <si>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</si>
  <si>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</si>
  <si>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</si>
  <si>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</si>
  <si>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</si>
  <si>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</si>
  <si>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</si>
  <si>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</si>
  <si>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</si>
  <si>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</si>
  <si>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</si>
  <si>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</si>
  <si>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</si>
  <si>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</si>
  <si>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</si>
  <si>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</si>
  <si>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</si>
  <si>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</si>
  <si>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</si>
  <si>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</si>
  <si>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</si>
  <si>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</si>
  <si>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</si>
  <si>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</si>
  <si>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</si>
  <si>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</si>
  <si>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</si>
  <si>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</si>
  <si>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</si>
  <si>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</si>
  <si>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</si>
  <si>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</si>
  <si>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</si>
  <si>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</si>
  <si>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</si>
  <si>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</si>
  <si>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</si>
  <si>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</si>
  <si>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</si>
  <si>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</si>
  <si>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</si>
  <si>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</si>
  <si>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</si>
  <si>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</si>
  <si>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</si>
  <si>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</si>
  <si>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</si>
  <si>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</si>
  <si>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</si>
  <si>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</si>
  <si>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</si>
  <si>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</si>
  <si>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</si>
  <si>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</si>
  <si>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</si>
  <si>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</si>
  <si>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</si>
  <si>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</si>
  <si>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</si>
  <si>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</si>
  <si>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</si>
  <si>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</si>
  <si>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</si>
  <si>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</si>
  <si>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</si>
  <si>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</si>
  <si>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</si>
  <si>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</si>
  <si>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</si>
  <si>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</si>
  <si>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</si>
  <si>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</si>
  <si>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</si>
  <si>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</si>
  <si>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</si>
  <si>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</si>
  <si>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</si>
  <si>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</si>
  <si>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</si>
  <si>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</si>
  <si>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</si>
  <si>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</si>
  <si>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</si>
  <si>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</si>
  <si>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</si>
  <si>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</si>
  <si>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</si>
  <si>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</si>
  <si>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</si>
  <si>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</si>
  <si>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</si>
  <si>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</si>
  <si>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</si>
  <si>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</si>
  <si>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</si>
  <si>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</si>
  <si>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</si>
  <si>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</si>
  <si>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</si>
  <si>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</si>
  <si>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</si>
  <si>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</si>
  <si>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</si>
  <si>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</si>
  <si>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</si>
  <si>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</si>
  <si>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</si>
  <si>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</si>
  <si>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</si>
  <si>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</si>
  <si>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</si>
  <si>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</si>
  <si>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</si>
  <si>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</si>
  <si>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</si>
  <si>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</si>
  <si>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</si>
  <si>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</si>
  <si>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</si>
  <si>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</si>
  <si>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</si>
  <si>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</si>
  <si>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</si>
  <si>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</si>
  <si>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</si>
  <si>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</si>
  <si>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</si>
  <si>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</si>
  <si>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</si>
  <si>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</si>
  <si>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</si>
  <si>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</si>
  <si>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</si>
  <si>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</si>
  <si>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</si>
  <si>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</si>
  <si>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</si>
  <si>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</si>
  <si>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</si>
  <si>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</si>
  <si>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</si>
  <si>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</si>
  <si>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</si>
  <si>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</si>
  <si>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</si>
  <si>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</si>
  <si>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</si>
  <si>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</si>
  <si>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</si>
  <si>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</si>
  <si>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</si>
  <si>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</si>
  <si>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</si>
  <si>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</si>
  <si>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</si>
  <si>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</si>
  <si>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</si>
  <si>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</si>
  <si>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</si>
  <si>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</si>
  <si>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</si>
  <si>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</si>
  <si>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</si>
  <si>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</si>
  <si>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</si>
  <si>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</si>
  <si>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</si>
  <si>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</si>
  <si>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</si>
  <si>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</si>
  <si>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</si>
  <si>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</si>
  <si>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</si>
  <si>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</si>
  <si>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</si>
  <si>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</si>
  <si>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</si>
  <si>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</si>
  <si>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</si>
  <si>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</si>
  <si>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</si>
  <si>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</si>
  <si>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</si>
  <si>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</si>
  <si>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</si>
  <si>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</si>
  <si>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</si>
  <si>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</si>
  <si>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</si>
  <si>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</si>
  <si>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</si>
  <si>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</si>
  <si>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</si>
  <si>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</si>
  <si>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</si>
  <si>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</si>
  <si>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</si>
  <si>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</si>
  <si>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</si>
  <si>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</si>
  <si>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</si>
  <si>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</si>
  <si>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</si>
  <si>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</si>
  <si>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</si>
  <si>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</si>
  <si>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</si>
  <si>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</si>
  <si>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</si>
  <si>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</si>
  <si>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</si>
  <si>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</si>
  <si>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</si>
  <si>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</si>
  <si>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</si>
  <si>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</si>
  <si>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</si>
  <si>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</si>
  <si>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</si>
  <si>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</si>
  <si>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</si>
  <si>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</si>
  <si>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</si>
  <si>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</si>
  <si>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</si>
  <si>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</si>
  <si>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</si>
  <si>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</si>
  <si>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</si>
  <si>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</si>
  <si>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</si>
  <si>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</si>
  <si>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</si>
  <si>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</si>
  <si>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</si>
  <si>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</si>
  <si>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</si>
  <si>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</si>
  <si>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</si>
  <si>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</si>
  <si>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</si>
  <si>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</si>
  <si>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</si>
  <si>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</si>
  <si>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</si>
  <si>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</si>
  <si>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</si>
  <si>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</si>
  <si>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</si>
  <si>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</si>
  <si>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</si>
  <si>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</si>
  <si>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</si>
  <si>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</si>
  <si>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</si>
  <si>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</si>
  <si>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</si>
  <si>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</si>
  <si>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</si>
  <si>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</si>
  <si>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</si>
  <si>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</si>
  <si>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</si>
  <si>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</si>
  <si>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</si>
  <si>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</si>
  <si>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</si>
  <si>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</si>
  <si>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</si>
  <si>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</si>
  <si>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</si>
  <si>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</si>
  <si>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</si>
  <si>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</si>
  <si>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</si>
  <si>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</si>
  <si>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</si>
  <si>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</si>
  <si>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</si>
  <si>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</si>
  <si>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</si>
  <si>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</si>
  <si>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</si>
  <si>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</si>
  <si>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</si>
  <si>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</si>
  <si>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</si>
  <si>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</si>
  <si>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</si>
  <si>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</si>
  <si>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</si>
  <si>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</si>
  <si>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</si>
  <si>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</si>
  <si>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</si>
  <si>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</si>
  <si>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</si>
  <si>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</si>
  <si>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</si>
  <si>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</si>
  <si>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</si>
  <si>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</si>
  <si>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</si>
  <si>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</si>
  <si>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</si>
  <si>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</si>
  <si>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</si>
  <si>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</si>
  <si>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</si>
  <si>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</si>
  <si>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</si>
  <si>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</si>
  <si>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</si>
  <si>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</si>
  <si>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</si>
  <si>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</si>
  <si>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</si>
  <si>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</si>
  <si>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</si>
  <si>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</si>
  <si>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</si>
  <si>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</si>
  <si>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</si>
  <si>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</si>
  <si>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</si>
  <si>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</si>
  <si>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</si>
  <si>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</si>
  <si>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</si>
  <si>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</si>
  <si>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</si>
  <si>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</si>
  <si>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</si>
  <si>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</si>
  <si>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</si>
  <si>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</si>
  <si>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</si>
  <si>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</si>
  <si>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</si>
  <si>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</si>
  <si>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</si>
  <si>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</si>
  <si>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</si>
  <si>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</si>
  <si>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</si>
  <si>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</si>
  <si>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</si>
  <si>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</si>
  <si>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</si>
  <si>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</si>
  <si>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</si>
  <si>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</si>
  <si>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</si>
  <si>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</si>
  <si>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</si>
  <si>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</si>
  <si>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</si>
  <si>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</si>
  <si>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</si>
  <si>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</si>
  <si>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</si>
  <si>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</si>
  <si>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</si>
  <si>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</si>
  <si>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</si>
  <si>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</si>
  <si>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</si>
  <si>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</si>
  <si>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</si>
  <si>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</si>
  <si>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</si>
  <si>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</si>
  <si>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</si>
  <si>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</si>
  <si>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</si>
  <si>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</si>
  <si>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</si>
  <si>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</si>
  <si>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</si>
  <si>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</si>
  <si>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</si>
  <si>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</si>
  <si>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</si>
  <si>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</si>
  <si>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</si>
  <si>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</si>
  <si>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</si>
  <si>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</si>
  <si>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</si>
  <si>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</si>
  <si>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</si>
  <si>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</si>
  <si>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</si>
  <si>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</si>
  <si>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</si>
  <si>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</si>
  <si>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</si>
  <si>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</si>
  <si>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</si>
  <si>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</si>
  <si>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</si>
  <si>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</si>
  <si>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</si>
  <si>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</si>
  <si>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</si>
  <si>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</si>
  <si>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</si>
  <si>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</si>
  <si>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</si>
  <si>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</si>
  <si>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</si>
  <si>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</si>
  <si>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</si>
  <si>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</si>
  <si>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</si>
  <si>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</si>
  <si>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</si>
  <si>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</si>
  <si>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</si>
  <si>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</si>
  <si>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</si>
  <si>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</si>
  <si>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</si>
  <si>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</si>
  <si>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</si>
  <si>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</si>
  <si>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</si>
  <si>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</si>
  <si>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</si>
  <si>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</si>
  <si>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</si>
  <si>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</si>
  <si>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</si>
  <si>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</si>
  <si>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</si>
  <si>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</si>
  <si>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</si>
  <si>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</si>
  <si>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</si>
  <si>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</si>
  <si>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</si>
  <si>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</si>
  <si>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</si>
  <si>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</si>
  <si>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</si>
  <si>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</si>
  <si>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</si>
  <si>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</si>
  <si>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</si>
  <si>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</si>
  <si>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</si>
  <si>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</si>
  <si>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</si>
  <si>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</si>
  <si>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</si>
  <si>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</si>
  <si>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</si>
  <si>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</si>
  <si>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</si>
  <si>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</si>
  <si>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</si>
  <si>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</si>
  <si>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</si>
  <si>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</si>
  <si>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</si>
  <si>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</si>
  <si>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</si>
  <si>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</si>
  <si>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</si>
  <si>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</si>
  <si>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</si>
  <si>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</si>
  <si>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</si>
  <si>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</si>
  <si>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</si>
  <si>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</si>
  <si>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</si>
  <si>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</si>
  <si>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</si>
  <si>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</si>
  <si>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</si>
  <si>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</si>
  <si>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</si>
  <si>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</si>
  <si>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</si>
  <si>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</si>
  <si>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</si>
  <si>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</si>
  <si>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</si>
  <si>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</si>
  <si>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</si>
  <si>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</si>
  <si>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</si>
  <si>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</si>
  <si>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</si>
  <si>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</si>
  <si>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</si>
  <si>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</si>
  <si>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</si>
  <si>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</si>
  <si>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</si>
  <si>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</si>
  <si>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</si>
  <si>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</si>
  <si>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</si>
  <si>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</si>
  <si>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</si>
  <si>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</si>
  <si>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</si>
  <si>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</si>
  <si>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</si>
  <si>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</si>
  <si>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</si>
  <si>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</si>
  <si>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</si>
  <si>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</si>
  <si>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</si>
  <si>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</si>
  <si>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</si>
  <si>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</si>
  <si>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</si>
  <si>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</si>
  <si>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</si>
  <si>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</si>
  <si>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</si>
  <si>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</si>
  <si>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</si>
  <si>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</si>
  <si>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</si>
  <si>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</si>
  <si>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</si>
  <si>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</si>
  <si>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</si>
  <si>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</si>
  <si>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</si>
  <si>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</si>
  <si>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</si>
  <si>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</si>
  <si>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</si>
  <si>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</si>
  <si>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</si>
  <si>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</si>
  <si>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</si>
  <si>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</si>
  <si>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</si>
  <si>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</si>
  <si>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</si>
  <si>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</si>
  <si>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</si>
  <si>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</si>
  <si>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</si>
  <si>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</si>
  <si>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</si>
  <si>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</si>
  <si>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</si>
  <si>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</si>
  <si>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</si>
  <si>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</si>
  <si>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</si>
  <si>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</si>
  <si>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</si>
  <si>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</si>
  <si>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</si>
  <si>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</si>
  <si>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</si>
  <si>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</si>
  <si>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</si>
  <si>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</si>
  <si>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</si>
  <si>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</si>
  <si>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</si>
  <si>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</si>
  <si>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</si>
  <si>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</si>
  <si>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</si>
  <si>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</si>
  <si>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</si>
  <si>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</si>
  <si>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</si>
  <si>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</si>
  <si>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</si>
  <si>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</si>
  <si>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</si>
  <si>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</si>
  <si>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</si>
  <si>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</si>
  <si>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</si>
  <si>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</si>
  <si>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</si>
  <si>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</si>
  <si>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</si>
  <si>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</si>
  <si>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</si>
  <si>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</si>
  <si>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</si>
  <si>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</si>
  <si>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</si>
  <si>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</si>
  <si>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</si>
  <si>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</si>
  <si>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</si>
  <si>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</si>
  <si>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</si>
  <si>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</si>
  <si>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</si>
  <si>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</si>
  <si>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</si>
  <si>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</si>
  <si>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</si>
  <si>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</si>
  <si>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</si>
  <si>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</si>
  <si>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</si>
  <si>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</si>
  <si>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</si>
  <si>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</si>
  <si>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</si>
  <si>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</si>
  <si>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</si>
  <si>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</si>
  <si>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</si>
  <si>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</si>
  <si>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</si>
  <si>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</si>
  <si>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</si>
  <si>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</si>
  <si>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</si>
  <si>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</si>
  <si>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</si>
  <si>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</si>
  <si>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</si>
  <si>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</si>
  <si>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</si>
  <si>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</si>
  <si>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</si>
  <si>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</si>
  <si>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</si>
  <si>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</si>
  <si>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</si>
  <si>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</si>
  <si>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</si>
  <si>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</si>
  <si>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</si>
  <si>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</si>
  <si>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</si>
  <si>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</si>
  <si>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</si>
  <si>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</si>
  <si>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</si>
  <si>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</si>
  <si>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</si>
  <si>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</si>
  <si>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</si>
  <si>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</si>
  <si>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</si>
  <si>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</si>
  <si>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</si>
  <si>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</si>
  <si>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</si>
  <si>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</si>
  <si>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</si>
  <si>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</si>
  <si>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</si>
  <si>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</si>
  <si>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</si>
  <si>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</si>
  <si>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</si>
  <si>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</si>
  <si>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</si>
  <si>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</si>
  <si>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</si>
  <si>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</si>
  <si>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</si>
  <si>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</si>
  <si>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</si>
  <si>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</si>
  <si>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</si>
  <si>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</si>
  <si>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</si>
  <si>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</si>
  <si>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</si>
  <si>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</si>
  <si>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</si>
  <si>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</si>
  <si>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</si>
  <si>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</si>
  <si>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</si>
  <si>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</si>
  <si>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</si>
  <si>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</si>
  <si>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</si>
  <si>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</si>
  <si>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</si>
  <si>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</si>
  <si>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</si>
  <si>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</si>
  <si>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</si>
  <si>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</si>
  <si>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</si>
  <si>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</si>
  <si>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</si>
  <si>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</si>
  <si>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</si>
  <si>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</si>
  <si>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</si>
  <si>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</si>
  <si>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</si>
  <si>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</si>
  <si>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</si>
  <si>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</si>
  <si>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</si>
  <si>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</si>
  <si>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</si>
  <si>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</si>
  <si>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</si>
  <si>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</si>
  <si>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</si>
  <si>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</si>
  <si>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</si>
  <si>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</si>
  <si>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</si>
  <si>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</si>
  <si>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</si>
  <si>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</si>
  <si>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</si>
  <si>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</si>
  <si>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</si>
  <si>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</si>
  <si>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</si>
  <si>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</si>
  <si>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</si>
  <si>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</si>
  <si>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</si>
  <si>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</si>
  <si>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</si>
  <si>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</si>
  <si>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</si>
  <si>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</si>
  <si>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</si>
  <si>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</si>
  <si>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</si>
  <si>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</si>
  <si>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</si>
  <si>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</si>
  <si>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</si>
  <si>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</si>
  <si>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</si>
  <si>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</si>
  <si>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</si>
  <si>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</si>
  <si>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</si>
  <si>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</si>
  <si>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</si>
  <si>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</si>
  <si>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</si>
  <si>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</si>
  <si>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</si>
  <si>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</si>
  <si>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</si>
  <si>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</si>
  <si>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</si>
  <si>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</si>
  <si>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</si>
  <si>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</si>
  <si>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</si>
  <si>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</si>
  <si>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</si>
  <si>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</si>
  <si>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</si>
  <si>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</si>
  <si>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</si>
  <si>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</si>
  <si>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</si>
  <si>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</si>
  <si>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</si>
  <si>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</si>
  <si>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</si>
  <si>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</si>
  <si>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</si>
  <si>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</si>
  <si>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</si>
  <si>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</si>
  <si>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</si>
  <si>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</si>
  <si>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</si>
  <si>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</si>
  <si>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</si>
  <si>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</si>
  <si>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</si>
  <si>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</si>
  <si>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</si>
  <si>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</si>
  <si>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</si>
  <si>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</si>
  <si>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</si>
  <si>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</si>
  <si>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</si>
  <si>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</si>
  <si>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</si>
  <si>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</si>
  <si>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</si>
  <si>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</si>
  <si>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</si>
  <si>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</si>
  <si>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</si>
  <si>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</si>
  <si>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</si>
  <si>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</si>
  <si>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</si>
  <si>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</si>
  <si>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</si>
  <si>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</si>
  <si>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</si>
  <si>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</si>
  <si>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</si>
  <si>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</si>
  <si>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</si>
  <si>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</si>
  <si>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</si>
  <si>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</si>
  <si>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</si>
  <si>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</si>
  <si>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</si>
  <si>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</si>
  <si>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</si>
  <si>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</si>
  <si>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</si>
  <si>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</si>
  <si>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</si>
  <si>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</si>
  <si>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</si>
  <si>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</si>
  <si>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</si>
  <si>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</si>
  <si>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</si>
  <si>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</si>
  <si>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</si>
  <si>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</si>
  <si>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</si>
  <si>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</si>
  <si>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</si>
  <si>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</si>
  <si>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</si>
  <si>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</si>
  <si>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</si>
  <si>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</si>
  <si>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</si>
  <si>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</si>
  <si>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</si>
  <si>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</si>
  <si>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</si>
  <si>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</si>
  <si>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</si>
  <si>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</si>
  <si>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</si>
  <si>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</si>
  <si>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</si>
  <si>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</si>
  <si>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</si>
  <si>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</si>
  <si>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</si>
  <si>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</si>
  <si>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</si>
  <si>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</si>
  <si>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</si>
  <si>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</si>
  <si>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</si>
  <si>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</si>
  <si>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</si>
  <si>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</si>
  <si>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</si>
  <si>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</si>
  <si>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</si>
  <si>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</si>
  <si>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</si>
  <si>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</si>
  <si>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</si>
  <si>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</si>
  <si>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</si>
  <si>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</si>
  <si>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</si>
  <si>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</si>
  <si>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</si>
  <si>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</si>
  <si>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</si>
  <si>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</si>
  <si>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</si>
  <si>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</si>
  <si>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</si>
  <si>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</si>
  <si>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</si>
  <si>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</si>
  <si>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</si>
  <si>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</si>
  <si>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</si>
  <si>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</si>
  <si>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</si>
  <si>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</si>
  <si>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</si>
  <si>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</si>
  <si>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</si>
  <si>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</si>
  <si>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</si>
  <si>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</si>
  <si>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</si>
  <si>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</si>
  <si>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</si>
  <si>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</si>
  <si>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</si>
  <si>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</si>
  <si>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</si>
  <si>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</si>
  <si>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</si>
  <si>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</si>
  <si>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</si>
  <si>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</si>
  <si>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</si>
  <si>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</si>
  <si>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</si>
  <si>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</si>
  <si>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</si>
  <si>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</si>
  <si>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</si>
  <si>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</si>
  <si>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</si>
  <si>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</si>
  <si>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</si>
  <si>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</si>
  <si>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</si>
  <si>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</si>
  <si>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</si>
  <si>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</si>
  <si>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</si>
  <si>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</si>
  <si>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</si>
  <si>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</si>
  <si>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</si>
  <si>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</si>
  <si>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</si>
  <si>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</si>
  <si>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</si>
  <si>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</si>
  <si>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</si>
  <si>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</si>
  <si>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</si>
  <si>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</si>
  <si>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</si>
  <si>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</si>
  <si>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</si>
  <si>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</si>
  <si>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</si>
  <si>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</si>
  <si>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</si>
  <si>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</si>
  <si>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</si>
  <si>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</si>
  <si>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</si>
  <si>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</si>
  <si>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</si>
  <si>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</si>
  <si>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</si>
  <si>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</si>
  <si>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</si>
  <si>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</si>
  <si>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</si>
  <si>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</si>
  <si>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</si>
  <si>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</si>
  <si>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</si>
  <si>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</si>
  <si>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</si>
  <si>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</si>
  <si>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</si>
  <si>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</si>
  <si>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</si>
  <si>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</si>
  <si>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</si>
  <si>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</si>
  <si>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</si>
  <si>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</si>
  <si>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</si>
  <si>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</si>
  <si>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</si>
  <si>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</si>
  <si>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</si>
  <si>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</si>
  <si>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</si>
  <si>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</si>
  <si>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</si>
  <si>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</si>
  <si>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</si>
  <si>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</si>
  <si>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</si>
  <si>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</si>
  <si>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</si>
  <si>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</si>
  <si>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</si>
  <si>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</si>
  <si>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</si>
  <si>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</si>
  <si>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</si>
  <si>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</si>
  <si>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</si>
  <si>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</si>
  <si>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</si>
  <si>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</si>
  <si>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</si>
  <si>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</si>
  <si>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</si>
  <si>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</si>
  <si>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</si>
  <si>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</si>
  <si>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</si>
  <si>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</si>
  <si>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</si>
  <si>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</si>
  <si>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</si>
  <si>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</si>
  <si>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</si>
  <si>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</si>
  <si>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</si>
  <si>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</si>
  <si>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</si>
  <si>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</si>
  <si>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</si>
  <si>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</si>
  <si>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</si>
  <si>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</si>
  <si>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</si>
  <si>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</si>
  <si>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</si>
  <si>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</si>
  <si>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</si>
  <si>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</si>
  <si>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</si>
  <si>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</si>
  <si>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</si>
  <si>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</si>
  <si>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</si>
  <si>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</si>
  <si>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</si>
  <si>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</si>
  <si>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</si>
  <si>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</si>
  <si>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</si>
  <si>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</si>
  <si>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</si>
  <si>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</si>
  <si>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</si>
  <si>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</si>
  <si>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</si>
  <si>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</si>
  <si>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</si>
  <si>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</si>
  <si>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</si>
  <si>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</si>
  <si>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</si>
  <si>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</si>
  <si>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</si>
  <si>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</si>
  <si>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</si>
  <si>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</si>
  <si>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</si>
  <si>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</si>
  <si>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</si>
  <si>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</si>
  <si>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</si>
  <si>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</si>
  <si>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</si>
  <si>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</si>
  <si>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</si>
  <si>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</si>
  <si>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</si>
  <si>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</si>
  <si>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</si>
  <si>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</si>
  <si>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</si>
  <si>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</si>
  <si>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</si>
  <si>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</si>
  <si>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</si>
  <si>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</si>
  <si>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</si>
  <si>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</si>
  <si>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</si>
  <si>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</si>
  <si>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</si>
  <si>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</si>
  <si>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</si>
  <si>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</si>
  <si>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</si>
  <si>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</si>
  <si>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</si>
  <si>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</si>
  <si>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</si>
  <si>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</si>
  <si>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</si>
  <si>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</si>
  <si>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</si>
  <si>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</si>
  <si>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</si>
  <si>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</si>
  <si>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</si>
  <si>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</si>
  <si>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</si>
  <si>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</si>
  <si>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</si>
  <si>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</si>
  <si>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</si>
  <si>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</si>
  <si>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</si>
  <si>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</si>
  <si>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</si>
  <si>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</si>
  <si>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</si>
  <si>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</si>
  <si>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</si>
  <si>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</si>
  <si>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</si>
  <si>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</si>
  <si>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</si>
  <si>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</si>
  <si>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</si>
  <si>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</si>
  <si>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</si>
  <si>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</si>
  <si>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</si>
  <si>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</si>
  <si>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</si>
  <si>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</si>
  <si>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</si>
  <si>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</si>
  <si>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</si>
  <si>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</si>
  <si>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</si>
  <si>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</si>
  <si>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</si>
  <si>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</si>
  <si>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</si>
  <si>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</si>
  <si>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</si>
  <si>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</si>
  <si>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</si>
  <si>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</si>
  <si>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</si>
  <si>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</si>
  <si>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</si>
  <si>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</si>
  <si>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</si>
  <si>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</si>
  <si>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</si>
  <si>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</si>
  <si>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</si>
  <si>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</si>
  <si>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</si>
  <si>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</si>
  <si>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</si>
  <si>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</si>
  <si>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</si>
  <si>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</si>
  <si>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</si>
  <si>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</si>
  <si>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</si>
  <si>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</si>
  <si>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</si>
  <si>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</si>
  <si>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</si>
  <si>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</si>
  <si>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</si>
  <si>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</si>
  <si>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</si>
  <si>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</si>
  <si>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</si>
  <si>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</si>
  <si>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</si>
  <si>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</si>
  <si>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</si>
  <si>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</si>
  <si>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</si>
  <si>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</si>
  <si>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</si>
  <si>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</si>
  <si>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</si>
  <si>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</si>
  <si>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</si>
  <si>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</si>
  <si>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</si>
  <si>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</si>
  <si>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</si>
  <si>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</si>
  <si>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</si>
  <si>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</si>
  <si>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</si>
  <si>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</si>
  <si>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</si>
  <si>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</si>
  <si>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</si>
  <si>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</si>
  <si>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</si>
  <si>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</si>
  <si>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</si>
  <si>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</si>
  <si>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</si>
  <si>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</si>
  <si>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</si>
  <si>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</si>
  <si>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</si>
  <si>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</si>
  <si>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</si>
  <si>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</si>
  <si>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</si>
  <si>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</si>
  <si>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</si>
  <si>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</si>
  <si>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</si>
  <si>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</si>
  <si>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</si>
  <si>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</si>
  <si>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</si>
  <si>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</si>
  <si>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</si>
  <si>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</si>
  <si>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</si>
  <si>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</si>
  <si>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</si>
  <si>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</si>
  <si>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</si>
  <si>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</si>
  <si>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</si>
  <si>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</si>
  <si>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</si>
  <si>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</si>
  <si>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</si>
  <si>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</si>
  <si>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</si>
  <si>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</si>
  <si>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</si>
  <si>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</si>
  <si>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</si>
  <si>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</si>
  <si>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</si>
  <si>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</si>
  <si>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</si>
  <si>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</si>
  <si>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</si>
  <si>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</si>
  <si>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</si>
  <si>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</si>
  <si>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</si>
  <si>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</si>
  <si>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</si>
  <si>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</si>
  <si>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</si>
  <si>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</si>
  <si>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</si>
  <si>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</si>
  <si>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</si>
  <si>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</si>
  <si>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</si>
  <si>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</si>
  <si>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</si>
  <si>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</si>
  <si>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</si>
  <si>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</si>
  <si>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</si>
  <si>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</si>
  <si>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</si>
  <si>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</si>
  <si>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</si>
  <si>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</si>
  <si>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</si>
  <si>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</si>
  <si>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</si>
  <si>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</si>
  <si>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</si>
  <si>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</si>
  <si>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</si>
  <si>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</si>
  <si>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</si>
  <si>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</si>
  <si>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</si>
  <si>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</si>
  <si>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</si>
  <si>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</si>
  <si>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</si>
  <si>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</si>
  <si>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</si>
  <si>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</si>
  <si>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</si>
  <si>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</si>
  <si>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</si>
  <si>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</si>
  <si>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</si>
  <si>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</si>
  <si>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</si>
  <si>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</si>
  <si>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</si>
  <si>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</si>
  <si>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</si>
  <si>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</si>
  <si>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</si>
  <si>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</si>
  <si>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</si>
  <si>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</si>
  <si>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</si>
  <si>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</si>
  <si>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</si>
  <si>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</si>
  <si>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</si>
  <si>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</si>
  <si>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</si>
  <si>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</si>
  <si>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</si>
  <si>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</si>
  <si>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</si>
  <si>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</si>
  <si>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</si>
  <si>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</si>
  <si>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</si>
  <si>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</si>
  <si>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</si>
  <si>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</si>
  <si>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</si>
  <si>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</si>
  <si>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</si>
  <si>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</si>
  <si>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</si>
  <si>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</si>
  <si>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</si>
  <si>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</si>
  <si>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</si>
  <si>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</si>
  <si>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</si>
  <si>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</si>
  <si>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</si>
  <si>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</si>
  <si>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</si>
  <si>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</si>
  <si>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</si>
  <si>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</si>
  <si>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</si>
  <si>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</si>
  <si>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</si>
  <si>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</si>
  <si>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</si>
  <si>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</si>
  <si>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</si>
  <si>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</si>
  <si>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</si>
  <si>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</si>
  <si>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</si>
  <si>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</si>
  <si>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</si>
  <si>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</si>
  <si>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</si>
  <si>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</si>
  <si>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</si>
  <si>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</si>
  <si>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</si>
  <si>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</si>
  <si>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</si>
  <si>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</si>
  <si>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</si>
  <si>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</si>
  <si>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</si>
  <si>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</si>
  <si>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</si>
  <si>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</si>
  <si>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</si>
  <si>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</si>
  <si>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</si>
  <si>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</si>
  <si>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</si>
  <si>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</si>
  <si>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</si>
  <si>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</si>
  <si>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</si>
  <si>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</si>
  <si>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</si>
  <si>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</si>
  <si>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</si>
  <si>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</si>
  <si>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</si>
  <si>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</si>
  <si>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</si>
  <si>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</si>
  <si>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</si>
  <si>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</si>
  <si>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</si>
  <si>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</si>
  <si>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</si>
  <si>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</si>
  <si>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</si>
  <si>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</si>
  <si>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</si>
  <si>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</si>
  <si>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</si>
  <si>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</si>
  <si>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</si>
  <si>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</si>
  <si>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</si>
  <si>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</si>
  <si>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</si>
  <si>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</si>
  <si>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</si>
  <si>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</si>
  <si>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</si>
  <si>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</si>
  <si>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</si>
  <si>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</si>
  <si>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</si>
  <si>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</si>
  <si>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</si>
  <si>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</si>
  <si>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</si>
  <si>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</si>
  <si>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</si>
  <si>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</si>
  <si>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</si>
  <si>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</si>
  <si>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</si>
  <si>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</si>
  <si>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</si>
  <si>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</si>
  <si>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</si>
  <si>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</si>
  <si>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</si>
  <si>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</si>
  <si>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</si>
  <si>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</si>
  <si>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</si>
  <si>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</si>
  <si>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</si>
  <si>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</si>
  <si>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</si>
  <si>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</si>
  <si>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</si>
  <si>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</si>
  <si>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</si>
  <si>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</si>
  <si>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</si>
  <si>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</si>
  <si>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</si>
  <si>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</si>
  <si>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</si>
  <si>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</si>
  <si>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</si>
  <si>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</si>
  <si>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</si>
  <si>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</si>
  <si>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</si>
  <si>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</si>
  <si>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</si>
  <si>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</si>
  <si>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</si>
  <si>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</si>
  <si>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</si>
  <si>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</si>
  <si>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</si>
  <si>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</si>
  <si>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</si>
  <si>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</si>
  <si>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</si>
  <si>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</si>
  <si>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</si>
  <si>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</si>
  <si>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</si>
  <si>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</si>
  <si>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</si>
  <si>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</si>
  <si>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</si>
  <si>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</si>
  <si>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</si>
  <si>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</si>
  <si>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</si>
  <si>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</si>
  <si>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</si>
  <si>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</si>
  <si>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</si>
  <si>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</si>
  <si>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</si>
  <si>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</si>
  <si>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</si>
  <si>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</si>
  <si>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</si>
  <si>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</si>
  <si>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</si>
  <si>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</si>
  <si>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</si>
  <si>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</si>
  <si>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</si>
  <si>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</si>
  <si>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</si>
  <si>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</si>
  <si>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</si>
  <si>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</si>
  <si>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</si>
  <si>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</si>
  <si>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</si>
  <si>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</si>
  <si>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</si>
  <si>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</si>
  <si>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</si>
  <si>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</si>
  <si>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</si>
  <si>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</si>
  <si>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</si>
  <si>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</si>
  <si>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</si>
  <si>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</si>
  <si>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</si>
  <si>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</si>
  <si>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</si>
  <si>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</si>
  <si>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</si>
  <si>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</si>
  <si>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</si>
  <si>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</si>
  <si>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</si>
  <si>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</si>
  <si>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</si>
  <si>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</si>
  <si>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</si>
  <si>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</si>
  <si>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</si>
  <si>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</si>
  <si>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</si>
  <si>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</si>
  <si>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</si>
  <si>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</si>
  <si>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</si>
  <si>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</si>
  <si>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</si>
  <si>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</si>
  <si>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</si>
  <si>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</si>
  <si>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</si>
  <si>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</si>
  <si>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</si>
  <si>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</si>
  <si>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</si>
  <si>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</si>
  <si>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</si>
  <si>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</si>
  <si>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</si>
  <si>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</si>
  <si>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</si>
  <si>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</si>
  <si>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</si>
  <si>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</si>
  <si>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</si>
  <si>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</si>
  <si>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</si>
  <si>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</si>
  <si>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</si>
  <si>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</si>
  <si>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</si>
  <si>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</si>
  <si>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</si>
  <si>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</si>
  <si>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</si>
  <si>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</si>
  <si>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</si>
  <si>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</si>
  <si>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</si>
  <si>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</si>
  <si>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</si>
  <si>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</si>
  <si>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</si>
  <si>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</si>
  <si>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</si>
  <si>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</si>
  <si>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</si>
  <si>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</si>
  <si>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</si>
  <si>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</si>
  <si>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</si>
  <si>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</si>
  <si>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</si>
  <si>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</si>
  <si>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</si>
  <si>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</si>
  <si>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</si>
  <si>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</si>
  <si>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</si>
  <si>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</si>
  <si>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</si>
  <si>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</si>
  <si>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</si>
  <si>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</si>
  <si>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</si>
  <si>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</si>
  <si>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</si>
  <si>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</si>
  <si>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</si>
  <si>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</si>
  <si>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</si>
  <si>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</si>
  <si>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</si>
  <si>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</si>
  <si>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</si>
  <si>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</si>
  <si>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</si>
  <si>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</si>
  <si>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</si>
  <si>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</si>
  <si>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</si>
  <si>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</si>
  <si>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</si>
  <si>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</si>
  <si>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</si>
  <si>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</si>
  <si>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</si>
  <si>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</si>
  <si>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</si>
  <si>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</si>
  <si>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</si>
  <si>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</si>
  <si>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</si>
  <si>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</si>
  <si>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</si>
  <si>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</si>
  <si>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</si>
  <si>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</si>
  <si>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</si>
  <si>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</si>
  <si>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</si>
  <si>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</si>
  <si>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</si>
  <si>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</si>
  <si>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</si>
  <si>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</si>
  <si>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</si>
  <si>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</si>
  <si>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</si>
  <si>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</si>
  <si>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</si>
  <si>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</si>
  <si>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</si>
  <si>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</si>
  <si>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</si>
  <si>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</si>
  <si>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</si>
  <si>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</si>
  <si>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</si>
  <si>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</si>
  <si>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</si>
  <si>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</si>
  <si>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</si>
  <si>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</si>
  <si>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</si>
  <si>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</si>
  <si>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</si>
  <si>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</si>
  <si>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</si>
  <si>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</si>
  <si>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</si>
  <si>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</si>
  <si>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</si>
  <si>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</si>
  <si>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</si>
  <si>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</si>
  <si>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</si>
  <si>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</si>
  <si>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</si>
  <si>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</si>
  <si>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</si>
  <si>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</si>
  <si>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</si>
  <si>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</si>
  <si>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</si>
  <si>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</si>
  <si>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</si>
  <si>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</si>
  <si>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</si>
  <si>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</si>
  <si>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</si>
  <si>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</si>
  <si>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</si>
  <si>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</si>
  <si>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</si>
  <si>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</si>
  <si>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</si>
  <si>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</si>
  <si>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</si>
  <si>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</si>
  <si>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</si>
  <si>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</si>
  <si>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</si>
  <si>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</si>
  <si>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</si>
  <si>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</si>
  <si>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</si>
  <si>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</si>
  <si>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</si>
  <si>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</si>
  <si>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</si>
  <si>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</si>
  <si>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</si>
  <si>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</si>
  <si>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</si>
  <si>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</si>
  <si>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</si>
  <si>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</si>
  <si>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</si>
  <si>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</si>
  <si>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</si>
  <si>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</si>
  <si>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</si>
  <si>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</si>
  <si>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</si>
  <si>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</si>
  <si>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</si>
  <si>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</si>
  <si>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</si>
  <si>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</si>
  <si>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</si>
  <si>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</si>
  <si>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</si>
  <si>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</si>
  <si>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</si>
  <si>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</si>
  <si>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</si>
  <si>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</si>
  <si>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</si>
  <si>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</si>
  <si>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</si>
  <si>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</si>
  <si>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</si>
  <si>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</si>
  <si>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</si>
  <si>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</si>
  <si>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</si>
  <si>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</si>
  <si>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</si>
  <si>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</si>
  <si>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</si>
  <si>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</si>
  <si>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</si>
  <si>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</si>
  <si>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</si>
  <si>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</si>
  <si>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</si>
  <si>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</si>
  <si>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</si>
  <si>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</si>
  <si>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</si>
  <si>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</si>
  <si>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</si>
  <si>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</si>
  <si>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</si>
  <si>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</si>
  <si>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</si>
  <si>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</si>
  <si>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</si>
  <si>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</si>
  <si>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</si>
  <si>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</si>
  <si>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</si>
  <si>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</si>
  <si>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</si>
  <si>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</si>
  <si>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</si>
  <si>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</si>
  <si>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</si>
  <si>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</si>
  <si>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</si>
  <si>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</si>
  <si>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</si>
  <si>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</si>
  <si>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</si>
  <si>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</si>
  <si>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</si>
  <si>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</si>
  <si>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</si>
  <si>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</si>
  <si>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</si>
  <si>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</si>
  <si>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</si>
  <si>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</si>
  <si>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</si>
  <si>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</si>
  <si>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</si>
  <si>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</si>
  <si>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</si>
  <si>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</si>
  <si>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</si>
  <si>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</si>
  <si>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</si>
  <si>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</si>
  <si>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</si>
  <si>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</si>
  <si>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</si>
  <si>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</si>
  <si>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</si>
  <si>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</si>
  <si>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</si>
  <si>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</si>
  <si>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</si>
  <si>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</si>
  <si>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</si>
  <si>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</si>
  <si>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</si>
  <si>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</si>
  <si>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</si>
  <si>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</si>
  <si>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</si>
  <si>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</si>
  <si>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</si>
  <si>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</si>
  <si>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</si>
  <si>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</si>
  <si>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</si>
  <si>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</si>
  <si>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</si>
  <si>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</si>
  <si>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</si>
  <si>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</si>
  <si>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</si>
  <si>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</si>
  <si>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</si>
  <si>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</si>
  <si>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</si>
  <si>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</si>
  <si>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</si>
  <si>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</si>
  <si>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</si>
  <si>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</si>
  <si>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</si>
  <si>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</si>
  <si>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</si>
  <si>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</si>
  <si>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</si>
  <si>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</si>
  <si>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</si>
  <si>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</si>
  <si>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</si>
  <si>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</si>
  <si>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</si>
  <si>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</si>
  <si>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</si>
  <si>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</si>
  <si>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</si>
  <si>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</si>
  <si>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</si>
  <si>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</si>
  <si>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</si>
  <si>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</si>
  <si>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</si>
  <si>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</si>
  <si>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</si>
  <si>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</si>
  <si>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</si>
  <si>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</si>
  <si>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</si>
  <si>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</si>
  <si>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</si>
  <si>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</si>
  <si>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</si>
  <si>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</si>
  <si>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</si>
  <si>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</si>
  <si>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</si>
  <si>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</si>
  <si>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</si>
  <si>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</si>
  <si>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</si>
  <si>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</si>
  <si>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</si>
  <si>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</si>
  <si>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</si>
  <si>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</si>
  <si>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</si>
  <si>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</si>
  <si>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</si>
  <si>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</si>
  <si>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</si>
  <si>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</si>
  <si>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</si>
  <si>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</si>
  <si>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</si>
  <si>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</si>
  <si>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</si>
  <si>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</si>
  <si>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</si>
  <si>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</si>
  <si>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</si>
  <si>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</si>
  <si>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</si>
  <si>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</si>
  <si>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</si>
  <si>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</si>
  <si>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</si>
  <si>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</si>
  <si>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</si>
  <si>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</si>
  <si>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</si>
  <si>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</si>
  <si>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</si>
  <si>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</si>
  <si>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</si>
  <si>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</si>
  <si>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</si>
  <si>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</si>
  <si>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</si>
  <si>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</si>
  <si>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</si>
  <si>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</si>
  <si>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</si>
  <si>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</si>
  <si>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</si>
  <si>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</si>
  <si>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</si>
  <si>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</si>
  <si>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</si>
  <si>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</si>
  <si>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</si>
  <si>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</si>
  <si>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</si>
  <si>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</si>
  <si>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</si>
  <si>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</si>
  <si>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</si>
  <si>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</si>
  <si>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</si>
  <si>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</si>
  <si>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</si>
  <si>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</si>
  <si>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</si>
  <si>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</si>
  <si>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</si>
  <si>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</si>
  <si>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</si>
  <si>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</si>
  <si>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</si>
  <si>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</si>
  <si>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</si>
  <si>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</si>
  <si>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</si>
  <si>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</si>
  <si>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</si>
  <si>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</si>
  <si>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</si>
  <si>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</si>
  <si>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</si>
  <si>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</si>
  <si>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</si>
  <si>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</si>
  <si>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</si>
  <si>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</si>
  <si>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</si>
  <si>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</si>
  <si>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</si>
  <si>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</si>
  <si>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</si>
  <si>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</si>
  <si>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</si>
  <si>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</si>
  <si>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</si>
  <si>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</si>
  <si>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</si>
  <si>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</si>
  <si>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</si>
  <si>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</si>
  <si>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</si>
  <si>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</si>
  <si>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</si>
  <si>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</si>
  <si>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</si>
  <si>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</si>
  <si>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</si>
  <si>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</si>
  <si>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</si>
  <si>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</si>
  <si>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</si>
  <si>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</si>
  <si>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</si>
  <si>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</si>
  <si>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</si>
  <si>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</si>
  <si>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</si>
  <si>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</si>
  <si>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</si>
  <si>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</si>
  <si>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</si>
  <si>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</si>
  <si>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</si>
  <si>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</si>
  <si>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</si>
  <si>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</si>
  <si>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</si>
  <si>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</si>
  <si>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</si>
  <si>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</si>
  <si>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</si>
  <si>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</si>
  <si>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</si>
  <si>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</si>
  <si>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</si>
  <si>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</si>
  <si>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</si>
  <si>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</si>
  <si>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</si>
  <si>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</si>
  <si>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</si>
  <si>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</si>
  <si>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</si>
  <si>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</si>
  <si>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</si>
  <si>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</si>
  <si>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</si>
  <si>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</si>
  <si>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</si>
  <si>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</si>
  <si>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</si>
  <si>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</si>
  <si>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</si>
  <si>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</si>
  <si>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</si>
  <si>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</si>
  <si>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</si>
  <si>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</si>
  <si>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</si>
  <si>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</si>
  <si>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</si>
  <si>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</si>
  <si>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</si>
  <si>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</si>
  <si>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</si>
  <si>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</si>
  <si>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</si>
  <si>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</si>
  <si>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</si>
  <si>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</si>
  <si>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</si>
  <si>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</si>
  <si>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</si>
  <si>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</si>
  <si>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</si>
  <si>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</si>
  <si>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</si>
  <si>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</si>
  <si>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</si>
  <si>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</si>
  <si>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</si>
  <si>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</si>
  <si>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</si>
  <si>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</si>
  <si>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</si>
  <si>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</si>
  <si>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</si>
  <si>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</si>
  <si>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</si>
  <si>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</si>
  <si>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</si>
  <si>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</si>
  <si>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</si>
  <si>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</si>
  <si>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</si>
  <si>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</si>
  <si>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</si>
  <si>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</si>
  <si>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</si>
  <si>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</si>
  <si>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</si>
  <si>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</si>
  <si>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</si>
  <si>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</si>
  <si>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</si>
  <si>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</si>
  <si>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</si>
  <si>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</si>
  <si>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</si>
  <si>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</si>
  <si>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</si>
  <si>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</si>
  <si>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</si>
  <si>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</si>
  <si>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</si>
  <si>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</si>
  <si>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</si>
  <si>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</si>
  <si>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</si>
  <si>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</si>
  <si>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</si>
  <si>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</si>
  <si>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</si>
  <si>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</si>
  <si>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</si>
  <si>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</si>
  <si>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</si>
  <si>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</si>
  <si>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</si>
  <si>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</si>
  <si>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</si>
  <si>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</si>
  <si>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</si>
  <si>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</si>
  <si>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</si>
  <si>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</si>
  <si>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</si>
  <si>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</si>
  <si>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</si>
  <si>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</si>
  <si>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</si>
  <si>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</si>
  <si>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</si>
  <si>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</si>
  <si>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</si>
  <si>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</si>
  <si>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</si>
  <si>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</si>
  <si>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</si>
  <si>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</si>
  <si>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</si>
  <si>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</si>
  <si>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</si>
  <si>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</si>
  <si>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</si>
  <si>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</si>
  <si>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</si>
  <si>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</si>
  <si>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</si>
  <si>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</si>
  <si>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</si>
  <si>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</si>
  <si>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</si>
  <si>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</si>
  <si>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</si>
  <si>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</si>
  <si>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</si>
  <si>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</si>
  <si>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</si>
  <si>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</si>
  <si>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</si>
  <si>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</si>
  <si>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</si>
  <si>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</si>
  <si>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</si>
  <si>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</si>
  <si>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</si>
  <si>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</si>
  <si>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</si>
  <si>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</si>
  <si>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</si>
  <si>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</si>
  <si>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</si>
  <si>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</si>
  <si>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</si>
  <si>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</si>
  <si>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</si>
  <si>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</si>
  <si>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</si>
  <si>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</si>
  <si>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</si>
  <si>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</si>
  <si>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</si>
  <si>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</si>
  <si>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</si>
  <si>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</si>
  <si>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</si>
  <si>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</si>
  <si>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</si>
  <si>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</si>
  <si>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</si>
  <si>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</si>
  <si>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</si>
  <si>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</si>
  <si>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</si>
  <si>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</si>
  <si>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</si>
  <si>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</si>
  <si>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</si>
  <si>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</si>
  <si>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</si>
  <si>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</si>
  <si>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</si>
  <si>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</si>
  <si>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</si>
  <si>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</si>
  <si>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</si>
  <si>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</si>
  <si>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</si>
  <si>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</si>
  <si>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</si>
  <si>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</si>
  <si>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</si>
  <si>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</si>
  <si>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</si>
  <si>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</si>
  <si>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</si>
  <si>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</si>
  <si>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</si>
  <si>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</si>
  <si>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</si>
  <si>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</si>
  <si>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</si>
  <si>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</si>
  <si>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</si>
  <si>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</si>
  <si>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</si>
  <si>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</si>
  <si>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</si>
  <si>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</si>
  <si>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</si>
  <si>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</si>
  <si>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</si>
  <si>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</si>
  <si>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</si>
  <si>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</si>
  <si>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</si>
  <si>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</si>
  <si>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</si>
  <si>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</si>
  <si>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</si>
  <si>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</si>
  <si>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</si>
  <si>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</si>
  <si>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</si>
  <si>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</si>
  <si>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</si>
  <si>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</si>
  <si>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</si>
  <si>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</si>
  <si>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</si>
  <si>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</si>
  <si>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</si>
  <si>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</si>
  <si>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</si>
  <si>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</si>
  <si>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</si>
  <si>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</si>
  <si>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</si>
  <si>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</si>
  <si>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</si>
  <si>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</si>
  <si>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</si>
  <si>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</si>
  <si>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</si>
  <si>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</si>
  <si>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</si>
  <si>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</si>
  <si>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</si>
  <si>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</si>
  <si>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</si>
  <si>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</si>
  <si>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</si>
  <si>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</si>
  <si>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</si>
  <si>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</si>
  <si>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</si>
  <si>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</si>
  <si>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</si>
  <si>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</si>
  <si>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</si>
  <si>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</si>
  <si>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</si>
  <si>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</si>
  <si>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</si>
  <si>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</si>
  <si>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</si>
  <si>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</si>
  <si>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</si>
  <si>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</si>
  <si>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</si>
  <si>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</si>
  <si>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</si>
  <si>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</si>
  <si>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</si>
  <si>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</si>
  <si>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</si>
  <si>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</si>
  <si>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</si>
  <si>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</si>
  <si>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</si>
  <si>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</si>
  <si>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</si>
  <si>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</si>
  <si>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</si>
  <si>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</si>
  <si>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</si>
  <si>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</si>
  <si>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</si>
  <si>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</si>
  <si>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</si>
  <si>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</si>
  <si>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</si>
  <si>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</si>
  <si>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</si>
  <si>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</si>
  <si>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</si>
  <si>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</si>
  <si>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</si>
  <si>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</si>
  <si>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</si>
  <si>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</si>
  <si>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</si>
  <si>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</si>
  <si>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</si>
  <si>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</si>
  <si>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</si>
  <si>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</si>
  <si>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</si>
  <si>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</si>
  <si>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</si>
  <si>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</si>
  <si>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</si>
  <si>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</si>
  <si>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</si>
  <si>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</si>
  <si>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</si>
  <si>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</si>
  <si>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</si>
  <si>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</si>
  <si>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</si>
  <si>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</si>
  <si>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</si>
  <si>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</si>
  <si>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</si>
  <si>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</si>
  <si>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</si>
  <si>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</si>
  <si>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</si>
  <si>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</si>
  <si>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</si>
  <si>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</si>
  <si>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</si>
  <si>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</si>
  <si>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</si>
  <si>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</si>
  <si>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</si>
  <si>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</si>
  <si>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</si>
  <si>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</si>
  <si>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</si>
  <si>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</si>
  <si>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</si>
  <si>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</si>
  <si>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</si>
  <si>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</si>
  <si>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</si>
  <si>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</si>
  <si>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</si>
  <si>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</si>
  <si>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</si>
  <si>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</si>
  <si>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</si>
  <si>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</si>
  <si>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</si>
  <si>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</si>
  <si>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</si>
  <si>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</si>
  <si>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</si>
  <si>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</si>
  <si>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</si>
  <si>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</si>
  <si>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</si>
  <si>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</si>
  <si>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</si>
  <si>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</si>
  <si>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</si>
  <si>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</si>
  <si>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</si>
  <si>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</si>
  <si>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</si>
  <si>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</si>
  <si>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</si>
  <si>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</si>
  <si>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</si>
  <si>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</si>
  <si>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</si>
  <si>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</si>
  <si>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</si>
  <si>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</si>
  <si>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</si>
  <si>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</si>
  <si>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</si>
  <si>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</si>
  <si>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</si>
  <si>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</si>
  <si>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</si>
  <si>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</si>
  <si>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</si>
  <si>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</si>
  <si>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</si>
  <si>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</si>
  <si>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</si>
  <si>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</si>
  <si>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</si>
  <si>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</si>
  <si>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</si>
  <si>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</si>
  <si>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</si>
  <si>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</si>
  <si>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</si>
  <si>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</si>
  <si>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</si>
  <si>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</si>
  <si>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</si>
  <si>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</si>
  <si>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</si>
  <si>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</si>
  <si>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</si>
  <si>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</si>
  <si>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</si>
  <si>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</si>
  <si>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</si>
  <si>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</si>
  <si>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</si>
  <si>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</si>
  <si>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</si>
  <si>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</si>
  <si>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</si>
  <si>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</si>
  <si>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</si>
  <si>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</si>
  <si>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</si>
  <si>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</si>
  <si>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</si>
  <si>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</si>
  <si>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</si>
  <si>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</si>
  <si>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</si>
  <si>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</si>
  <si>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</si>
  <si>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</si>
  <si>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</si>
  <si>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</si>
  <si>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</si>
  <si>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</si>
  <si>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</si>
  <si>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</si>
  <si>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</si>
  <si>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</si>
  <si>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</si>
  <si>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</si>
  <si>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</si>
  <si>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</si>
  <si>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</si>
  <si>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</si>
  <si>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</si>
  <si>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</si>
  <si>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</si>
  <si>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</si>
  <si>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</si>
  <si>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</si>
  <si>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</si>
  <si>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</si>
  <si>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</si>
  <si>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</si>
  <si>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</si>
  <si>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</si>
  <si>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</si>
  <si>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</si>
  <si>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</si>
  <si>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</si>
  <si>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</si>
  <si>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</si>
  <si>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</si>
  <si>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</si>
  <si>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</si>
  <si>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</si>
  <si>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</si>
  <si>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</si>
  <si>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</si>
  <si>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</si>
  <si>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</si>
  <si>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</si>
  <si>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</si>
  <si>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</si>
  <si>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</si>
  <si>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</si>
  <si>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</si>
  <si>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</si>
  <si>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</si>
  <si>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</si>
  <si>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</si>
  <si>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</si>
  <si>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</si>
  <si>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</si>
  <si>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</si>
  <si>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</si>
  <si>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</si>
  <si>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</si>
  <si>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</si>
  <si>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</si>
  <si>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</si>
  <si>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</si>
  <si>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</si>
  <si>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</si>
  <si>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</si>
  <si>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</si>
  <si>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</si>
  <si>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</si>
  <si>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</si>
  <si>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</si>
  <si>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</si>
  <si>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</si>
  <si>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</si>
  <si>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</si>
  <si>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</si>
  <si>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</si>
  <si>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</si>
  <si>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</si>
  <si>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</si>
  <si>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</si>
  <si>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</si>
  <si>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</si>
  <si>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</si>
  <si>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</si>
  <si>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</si>
  <si>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</si>
  <si>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</si>
  <si>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</si>
  <si>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</si>
  <si>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</si>
  <si>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</si>
  <si>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</si>
  <si>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</si>
  <si>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</si>
  <si>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</si>
  <si>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</si>
  <si>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</si>
  <si>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</si>
  <si>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</si>
  <si>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</si>
  <si>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</si>
  <si>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</si>
  <si>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</si>
  <si>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</si>
  <si>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</si>
  <si>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</si>
  <si>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</si>
  <si>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</si>
  <si>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</si>
  <si>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</si>
  <si>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</si>
  <si>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</si>
  <si>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</si>
  <si>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</si>
  <si>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</si>
  <si>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</si>
  <si>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</si>
  <si>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</si>
  <si>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</si>
  <si>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</si>
  <si>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</si>
  <si>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</si>
  <si>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</si>
  <si>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</si>
  <si>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</si>
  <si>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</si>
  <si>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</si>
  <si>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</si>
  <si>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</si>
  <si>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</si>
  <si>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</si>
  <si>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</si>
  <si>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</si>
  <si>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</si>
  <si>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</si>
  <si>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</si>
  <si>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</si>
  <si>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</si>
  <si>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</si>
  <si>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</si>
  <si>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</si>
  <si>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</si>
  <si>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</si>
  <si>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</si>
  <si>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</si>
  <si>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</si>
  <si>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</si>
  <si>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</si>
  <si>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</si>
  <si>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</si>
  <si>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</si>
  <si>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</si>
  <si>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</si>
  <si>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</si>
  <si>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</si>
  <si>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</si>
  <si>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</si>
  <si>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</si>
  <si>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</si>
  <si>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</si>
  <si>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</si>
  <si>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</si>
  <si>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</si>
  <si>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</si>
  <si>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</si>
  <si>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</si>
  <si>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</si>
  <si>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</si>
  <si>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</si>
  <si>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</si>
  <si>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</si>
  <si>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</si>
  <si>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</si>
  <si>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</si>
  <si>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</si>
  <si>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</si>
  <si>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</si>
  <si>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</si>
  <si>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</si>
  <si>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</si>
  <si>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</si>
  <si>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</si>
  <si>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</si>
  <si>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</si>
  <si>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</si>
  <si>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</si>
  <si>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</si>
  <si>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</si>
  <si>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</si>
  <si>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</si>
  <si>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</si>
  <si>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</si>
  <si>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</si>
  <si>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</si>
  <si>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</si>
  <si>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</si>
  <si>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</si>
  <si>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</si>
  <si>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</si>
  <si>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</si>
  <si>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</si>
  <si>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</si>
  <si>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</si>
  <si>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</si>
  <si>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</si>
  <si>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</si>
  <si>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</si>
  <si>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</si>
  <si>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</si>
  <si>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</si>
  <si>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</si>
  <si>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</si>
  <si>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</si>
  <si>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</si>
  <si>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</si>
  <si>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</si>
  <si>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</si>
  <si>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</si>
  <si>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</si>
  <si>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</si>
  <si>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</si>
  <si>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</si>
  <si>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</si>
  <si>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</si>
  <si>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</si>
  <si>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</si>
  <si>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</si>
  <si>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</si>
  <si>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</si>
  <si>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</si>
  <si>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</si>
  <si>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</si>
  <si>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</si>
  <si>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</si>
  <si>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</si>
  <si>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</si>
  <si>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</si>
  <si>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</si>
  <si>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</si>
  <si>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</si>
  <si>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</si>
  <si>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</si>
  <si>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</si>
  <si>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</si>
  <si>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</si>
  <si>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</si>
  <si>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</si>
  <si>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</si>
  <si>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</si>
  <si>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</si>
  <si>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</si>
  <si>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</si>
  <si>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</si>
  <si>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</si>
  <si>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</si>
  <si>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</si>
  <si>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</si>
  <si>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</si>
  <si>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</si>
  <si>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</si>
  <si>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</si>
  <si>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</si>
  <si>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</si>
  <si>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</si>
  <si>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</si>
  <si>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</si>
  <si>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</si>
  <si>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</si>
  <si>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</si>
  <si>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</si>
  <si>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</si>
  <si>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</si>
  <si>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</si>
  <si>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</si>
  <si>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</si>
  <si>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</si>
  <si>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</si>
  <si>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</si>
  <si>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</si>
  <si>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</si>
  <si>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</si>
  <si>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</si>
  <si>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</si>
  <si>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</si>
  <si>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</si>
  <si>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</si>
  <si>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</si>
  <si>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</si>
  <si>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</si>
  <si>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</si>
  <si>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</si>
  <si>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</si>
  <si>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</si>
  <si>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</si>
  <si>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</si>
  <si>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</si>
  <si>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</si>
  <si>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</si>
  <si>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</si>
  <si>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</si>
  <si>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</si>
  <si>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</si>
  <si>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</si>
  <si>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</si>
  <si>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</si>
  <si>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</si>
  <si>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</si>
  <si>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</si>
  <si>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</si>
  <si>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</si>
  <si>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</si>
  <si>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</si>
  <si>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</si>
  <si>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</si>
  <si>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</si>
  <si>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</si>
  <si>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</si>
  <si>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</si>
  <si>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</si>
  <si>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</si>
  <si>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</si>
  <si>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</si>
  <si>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</si>
  <si>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</si>
  <si>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</si>
  <si>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</si>
  <si>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</si>
  <si>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</si>
  <si>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</si>
  <si>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</si>
  <si>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</si>
  <si>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</si>
  <si>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</si>
  <si>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</si>
  <si>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</si>
  <si>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</si>
  <si>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</si>
  <si>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</si>
  <si>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</si>
  <si>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</si>
  <si>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</si>
  <si>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</si>
  <si>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</si>
  <si>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</si>
  <si>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</si>
  <si>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</si>
  <si>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</si>
  <si>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</si>
  <si>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</si>
  <si>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</si>
  <si>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</si>
  <si>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</si>
  <si>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</si>
  <si>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</si>
  <si>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</si>
  <si>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</si>
  <si>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</si>
  <si>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</si>
  <si>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</si>
  <si>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</si>
  <si>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</si>
  <si>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</si>
  <si>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</si>
  <si>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</si>
  <si>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</si>
  <si>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</si>
  <si>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</si>
  <si>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</si>
  <si>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</si>
  <si>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</si>
  <si>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</si>
  <si>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</si>
  <si>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</si>
  <si>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</si>
  <si>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</si>
  <si>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</si>
  <si>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</si>
  <si>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</si>
  <si>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</si>
  <si>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</si>
  <si>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</si>
  <si>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</si>
  <si>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</si>
  <si>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</si>
  <si>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</si>
  <si>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</si>
  <si>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</si>
  <si>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</si>
  <si>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</si>
  <si>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</si>
  <si>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</si>
  <si>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</si>
  <si>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</si>
  <si>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</si>
  <si>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</si>
  <si>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</si>
  <si>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</si>
  <si>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</si>
  <si>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</si>
  <si>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</si>
  <si>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</si>
  <si>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</si>
  <si>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</si>
  <si>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</si>
  <si>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</si>
  <si>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</si>
  <si>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</si>
  <si>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</si>
  <si>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</si>
  <si>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</si>
  <si>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</si>
  <si>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</si>
  <si>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</si>
  <si>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</si>
  <si>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</si>
  <si>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</si>
  <si>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</si>
  <si>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</si>
  <si>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</si>
  <si>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</si>
  <si>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</si>
  <si>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</si>
  <si>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</si>
  <si>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</si>
  <si>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</si>
  <si>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</si>
  <si>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</si>
  <si>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</si>
  <si>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</si>
  <si>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</si>
  <si>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</si>
  <si>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</si>
  <si>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</si>
  <si>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</si>
  <si>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</si>
  <si>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</si>
  <si>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</si>
  <si>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</si>
  <si>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</si>
  <si>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</si>
  <si>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</si>
  <si>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</si>
  <si>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</si>
  <si>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</si>
  <si>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</si>
  <si>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</si>
  <si>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</si>
  <si>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</si>
  <si>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</si>
  <si>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</si>
  <si>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</si>
  <si>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</si>
  <si>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</si>
  <si>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</si>
  <si>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</si>
  <si>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</si>
  <si>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</si>
  <si>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</si>
  <si>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</si>
  <si>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</si>
  <si>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</si>
  <si>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</si>
  <si>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</si>
  <si>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</si>
  <si>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</si>
  <si>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</si>
  <si>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</si>
  <si>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</si>
  <si>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</si>
  <si>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</si>
  <si>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</si>
  <si>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</si>
  <si>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</si>
  <si>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</si>
  <si>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</si>
  <si>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</si>
  <si>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</si>
  <si>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</si>
  <si>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</si>
  <si>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</si>
  <si>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</si>
  <si>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</si>
  <si>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</si>
  <si>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</si>
  <si>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</si>
  <si>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</si>
  <si>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</si>
  <si>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</si>
  <si>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</si>
  <si>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</si>
  <si>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</si>
  <si>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</si>
  <si>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</si>
  <si>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</si>
  <si>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</si>
  <si>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</si>
  <si>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</si>
  <si>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</si>
  <si>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</si>
  <si>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</si>
  <si>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</si>
  <si>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</si>
  <si>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</si>
  <si>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</si>
  <si>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</si>
  <si>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</si>
  <si>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</si>
  <si>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</si>
  <si>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</si>
  <si>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</si>
  <si>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</si>
  <si>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</si>
  <si>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</si>
  <si>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</si>
  <si>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</si>
  <si>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</si>
  <si>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</si>
  <si>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</si>
  <si>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</si>
  <si>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</si>
  <si>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</si>
  <si>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</si>
  <si>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</si>
  <si>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</si>
  <si>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</si>
  <si>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</si>
  <si>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</si>
  <si>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</si>
  <si>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</si>
  <si>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</si>
  <si>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</si>
  <si>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</si>
  <si>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</si>
  <si>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</si>
  <si>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</si>
  <si>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</si>
  <si>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</si>
  <si>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</si>
  <si>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</si>
  <si>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</si>
  <si>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</si>
  <si>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</si>
  <si>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</si>
  <si>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</si>
  <si>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</si>
  <si>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</si>
  <si>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</si>
  <si>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</si>
  <si>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</si>
  <si>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</si>
  <si>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</si>
  <si>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</si>
  <si>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</si>
  <si>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</si>
  <si>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</si>
  <si>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</si>
  <si>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</si>
  <si>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</si>
  <si>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</si>
  <si>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</si>
  <si>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</si>
  <si>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</si>
  <si>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</si>
  <si>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</si>
  <si>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</si>
  <si>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</si>
  <si>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</si>
  <si>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</si>
  <si>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</si>
  <si>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</si>
  <si>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</si>
  <si>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</si>
  <si>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</si>
  <si>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</si>
  <si>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</si>
  <si>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</si>
  <si>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</si>
  <si>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</si>
  <si>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</si>
  <si>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</si>
  <si>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</si>
  <si>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</si>
  <si>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</si>
  <si>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</si>
  <si>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</si>
  <si>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</si>
  <si>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</si>
  <si>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</si>
  <si>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</si>
  <si>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</si>
  <si>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</si>
  <si>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</si>
  <si>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</si>
  <si>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</si>
  <si>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</si>
  <si>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</si>
  <si>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</si>
  <si>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</si>
  <si>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</si>
  <si>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</si>
  <si>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</si>
  <si>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</si>
  <si>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</si>
  <si>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</si>
  <si>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</si>
  <si>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</si>
  <si>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</si>
  <si>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</si>
  <si>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</si>
  <si>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</si>
  <si>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</si>
  <si>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</si>
  <si>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</si>
  <si>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</si>
  <si>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</si>
  <si>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</si>
  <si>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</si>
  <si>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</si>
  <si>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</si>
  <si>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</si>
  <si>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</si>
  <si>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</si>
  <si>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</si>
  <si>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</si>
  <si>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</si>
  <si>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</si>
  <si>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</si>
  <si>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</si>
  <si>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</si>
  <si>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</si>
  <si>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</si>
  <si>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</si>
  <si>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</si>
  <si>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</si>
  <si>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</si>
  <si>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</si>
  <si>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</si>
  <si>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</si>
  <si>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</si>
  <si>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</si>
  <si>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</si>
  <si>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</si>
  <si>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</si>
  <si>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</si>
  <si>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</si>
  <si>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</si>
  <si>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</si>
  <si>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</si>
  <si>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</si>
  <si>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</si>
  <si>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</si>
  <si>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</si>
  <si>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</si>
  <si>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</si>
  <si>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</si>
  <si>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</si>
  <si>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</si>
  <si>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</si>
  <si>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</si>
  <si>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</si>
  <si>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</si>
  <si>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</si>
  <si>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</si>
  <si>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</si>
  <si>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</si>
  <si>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</si>
  <si>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</si>
  <si>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</si>
  <si>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</si>
  <si>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</si>
  <si>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</si>
  <si>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</si>
  <si>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</si>
  <si>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</si>
  <si>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</si>
  <si>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</si>
  <si>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</si>
  <si>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</si>
  <si>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</si>
  <si>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</si>
  <si>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</si>
  <si>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</si>
  <si>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</si>
  <si>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</si>
  <si>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</si>
  <si>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</si>
  <si>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</si>
  <si>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</si>
  <si>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</si>
  <si>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</si>
  <si>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</si>
  <si>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</si>
  <si>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</si>
  <si>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</si>
  <si>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</si>
  <si>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</si>
  <si>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</si>
  <si>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</si>
  <si>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</si>
  <si>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</si>
  <si>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</si>
  <si>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</si>
  <si>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</si>
  <si>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</si>
  <si>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</si>
  <si>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</si>
  <si>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</si>
  <si>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</si>
  <si>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</si>
  <si>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</si>
  <si>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</si>
  <si>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</si>
  <si>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</si>
  <si>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</si>
  <si>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</si>
  <si>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</si>
  <si>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</si>
  <si>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</si>
  <si>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</si>
  <si>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</si>
  <si>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</si>
  <si>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</si>
  <si>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</si>
  <si>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</si>
  <si>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</si>
  <si>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</si>
  <si>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</si>
  <si>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</si>
  <si>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</si>
  <si>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</si>
  <si>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</si>
  <si>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</si>
  <si>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</si>
  <si>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</si>
  <si>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</si>
  <si>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</si>
  <si>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</si>
  <si>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</si>
  <si>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</si>
  <si>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</si>
  <si>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</si>
  <si>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</si>
  <si>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</si>
  <si>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</si>
  <si>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</si>
  <si>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</si>
  <si>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</si>
  <si>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</si>
  <si>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</si>
  <si>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</si>
  <si>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</si>
  <si>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</si>
  <si>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</si>
  <si>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</si>
  <si>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</si>
  <si>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</si>
  <si>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</si>
  <si>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</si>
  <si>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</si>
  <si>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</si>
  <si>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</si>
  <si>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</si>
  <si>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</si>
  <si>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</si>
  <si>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</si>
  <si>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</si>
  <si>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</si>
  <si>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</si>
  <si>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</si>
  <si>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</si>
  <si>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</si>
  <si>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</si>
  <si>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</si>
  <si>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</si>
  <si>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</si>
  <si>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</si>
  <si>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</si>
  <si>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</si>
  <si>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</si>
  <si>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</si>
  <si>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</si>
  <si>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</si>
  <si>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</si>
  <si>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</si>
  <si>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</si>
  <si>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</si>
  <si>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</si>
  <si>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</si>
  <si>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</si>
  <si>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</si>
  <si>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</si>
  <si>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</si>
  <si>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</si>
  <si>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</si>
  <si>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</si>
  <si>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</si>
  <si>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</si>
  <si>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</si>
  <si>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</si>
  <si>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</si>
  <si>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</si>
  <si>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</si>
  <si>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</si>
  <si>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</si>
  <si>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</si>
  <si>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</si>
  <si>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</si>
  <si>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</si>
  <si>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</si>
  <si>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</si>
  <si>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</si>
  <si>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</si>
  <si>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</si>
  <si>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</si>
  <si>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</si>
  <si>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</si>
  <si>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</si>
  <si>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</si>
  <si>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</si>
  <si>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</si>
  <si>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</si>
  <si>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</si>
  <si>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</si>
  <si>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</si>
  <si>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</si>
  <si>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</si>
  <si>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</si>
  <si>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</si>
  <si>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</si>
  <si>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</si>
  <si>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</si>
  <si>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</si>
  <si>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</si>
  <si>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</si>
  <si>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</si>
  <si>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</si>
  <si>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</si>
  <si>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</si>
  <si>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</si>
  <si>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</si>
  <si>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</si>
  <si>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</si>
  <si>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</si>
  <si>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</si>
  <si>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</si>
  <si>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</si>
  <si>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</si>
  <si>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</si>
  <si>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</si>
  <si>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</si>
  <si>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</si>
  <si>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</si>
  <si>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</si>
  <si>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</si>
  <si>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</si>
  <si>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</si>
  <si>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</si>
  <si>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</si>
  <si>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</si>
  <si>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</si>
  <si>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</si>
  <si>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</si>
  <si>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</si>
  <si>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</si>
  <si>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</si>
  <si>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</si>
  <si>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</si>
  <si>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</si>
  <si>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</si>
  <si>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</si>
  <si>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</si>
  <si>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</si>
  <si>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</si>
  <si>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</si>
  <si>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</si>
  <si>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</si>
  <si>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</si>
  <si>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</si>
  <si>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</si>
  <si>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</si>
  <si>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</si>
  <si>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</si>
  <si>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</si>
  <si>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</si>
  <si>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</si>
  <si>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</si>
  <si>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</si>
  <si>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</si>
  <si>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</si>
  <si>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</si>
  <si>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</si>
  <si>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</si>
  <si>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</si>
  <si>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</si>
  <si>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</si>
  <si>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</si>
  <si>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</si>
  <si>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</si>
  <si>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</si>
  <si>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</si>
  <si>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</si>
  <si>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</si>
  <si>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</si>
  <si>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</si>
  <si>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</si>
  <si>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</si>
  <si>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</si>
  <si>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</si>
  <si>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</si>
  <si>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</si>
  <si>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</si>
  <si>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</si>
  <si>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</si>
  <si>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</si>
  <si>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</si>
  <si>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</si>
  <si>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</si>
  <si>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</si>
  <si>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</si>
  <si>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</si>
  <si>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</si>
  <si>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</si>
  <si>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</si>
  <si>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</si>
  <si>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</si>
  <si>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</si>
  <si>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</si>
  <si>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</si>
  <si>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</si>
  <si>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</si>
  <si>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</si>
  <si>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</si>
  <si>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</si>
  <si>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</si>
  <si>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</si>
  <si>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</si>
  <si>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</si>
  <si>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</si>
  <si>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</si>
  <si>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</si>
  <si>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</si>
  <si>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</si>
  <si>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</si>
  <si>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</si>
  <si>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</si>
  <si>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</si>
  <si>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</si>
  <si>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</si>
  <si>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</si>
  <si>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</si>
  <si>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</si>
  <si>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</si>
  <si>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</si>
  <si>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</si>
  <si>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</si>
  <si>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</si>
  <si>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</si>
  <si>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</si>
  <si>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</si>
  <si>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</si>
  <si>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</si>
  <si>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</si>
  <si>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</si>
  <si>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</si>
  <si>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</si>
  <si>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</si>
  <si>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</si>
  <si>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</si>
  <si>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</si>
  <si>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</si>
  <si>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</si>
  <si>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</si>
  <si>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</si>
  <si>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</si>
  <si>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</si>
  <si>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</si>
  <si>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</si>
  <si>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</si>
  <si>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</si>
  <si>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</si>
  <si>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</si>
  <si>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</si>
  <si>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</si>
  <si>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</si>
  <si>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</si>
  <si>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</si>
  <si>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</si>
  <si>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</si>
  <si>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</si>
  <si>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</si>
  <si>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</si>
  <si>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</si>
  <si>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</si>
  <si>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</si>
  <si>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</si>
  <si>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</si>
  <si>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</si>
  <si>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</si>
  <si>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</si>
  <si>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</si>
  <si>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</si>
  <si>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</si>
  <si>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</si>
  <si>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</si>
  <si>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</si>
  <si>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</si>
  <si>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</si>
  <si>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</si>
  <si>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</si>
  <si>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</si>
  <si>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</si>
  <si>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</si>
  <si>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</si>
  <si>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</si>
  <si>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</si>
  <si>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</si>
  <si>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</si>
  <si>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</si>
  <si>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</si>
  <si>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</si>
  <si>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</si>
  <si>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</si>
  <si>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</si>
  <si>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</si>
  <si>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</si>
  <si>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</si>
  <si>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</si>
  <si>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</si>
  <si>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</si>
  <si>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</si>
  <si>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</si>
  <si>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</si>
  <si>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</si>
  <si>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</si>
  <si>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</si>
  <si>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</si>
  <si>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</si>
  <si>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</si>
  <si>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</si>
  <si>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</si>
  <si>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</si>
  <si>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</si>
  <si>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</si>
  <si>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</si>
  <si>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</si>
  <si>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</si>
  <si>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</si>
  <si>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</si>
  <si>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</si>
  <si>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</si>
  <si>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</si>
  <si>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</si>
  <si>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</si>
  <si>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</si>
  <si>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</si>
  <si>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</si>
  <si>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</si>
  <si>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</si>
  <si>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</si>
  <si>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</si>
  <si>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</si>
  <si>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</si>
  <si>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</si>
  <si>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</si>
  <si>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</si>
  <si>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</si>
  <si>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</si>
  <si>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</si>
  <si>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</si>
  <si>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</si>
  <si>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</si>
  <si>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</si>
  <si>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</si>
  <si>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</si>
  <si>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</si>
  <si>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</si>
  <si>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</si>
  <si>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</si>
  <si>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</si>
  <si>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</si>
  <si>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</si>
  <si>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</si>
  <si>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</si>
  <si>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</si>
  <si>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</si>
  <si>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</si>
  <si>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</si>
  <si>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</si>
  <si>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</si>
  <si>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</si>
  <si>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</si>
  <si>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</si>
  <si>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</si>
  <si>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</si>
  <si>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</si>
  <si>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</si>
  <si>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</si>
  <si>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</si>
  <si>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</si>
  <si>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</si>
  <si>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</si>
  <si>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</si>
  <si>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</si>
  <si>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</si>
  <si>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</si>
  <si>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</si>
  <si>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</si>
  <si>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</si>
  <si>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</si>
  <si>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</si>
  <si>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</si>
  <si>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</si>
  <si>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</si>
  <si>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</si>
  <si>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</si>
  <si>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</si>
  <si>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</si>
  <si>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</si>
  <si>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</si>
  <si>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</si>
  <si>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</si>
  <si>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</si>
  <si>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</si>
  <si>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</si>
  <si>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</si>
  <si>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</si>
  <si>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</si>
  <si>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</si>
  <si>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</si>
  <si>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</si>
  <si>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</si>
  <si>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</si>
  <si>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</si>
  <si>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</si>
  <si>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</si>
  <si>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</si>
  <si>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</si>
  <si>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</si>
  <si>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</si>
  <si>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</si>
  <si>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</si>
  <si>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</si>
  <si>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</si>
  <si>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</si>
  <si>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</si>
  <si>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</si>
  <si>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</si>
  <si>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</si>
  <si>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</si>
  <si>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</si>
  <si>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</si>
  <si>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</si>
  <si>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</si>
  <si>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</si>
  <si>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</si>
  <si>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</si>
  <si>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</si>
  <si>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</si>
  <si>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</si>
  <si>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</si>
  <si>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</si>
  <si>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</si>
  <si>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</si>
  <si>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</si>
  <si>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</si>
  <si>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</si>
  <si>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</si>
  <si>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</si>
  <si>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</si>
  <si>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</si>
  <si>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</si>
  <si>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</si>
  <si>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</si>
  <si>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</si>
  <si>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</si>
  <si>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</si>
  <si>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</si>
  <si>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</si>
  <si>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</si>
  <si>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</si>
  <si>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</si>
  <si>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</si>
  <si>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</si>
  <si>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</si>
  <si>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</si>
  <si>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</si>
  <si>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</si>
  <si>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</si>
  <si>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</si>
  <si>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</si>
  <si>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</si>
  <si>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</si>
  <si>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</si>
  <si>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</si>
  <si>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</si>
  <si>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</si>
  <si>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</si>
  <si>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</si>
  <si>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</si>
  <si>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</si>
  <si>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</si>
  <si>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</si>
  <si>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</si>
  <si>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</si>
  <si>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</si>
  <si>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</si>
  <si>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</si>
  <si>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</si>
  <si>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</si>
  <si>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</si>
  <si>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</si>
  <si>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</si>
  <si>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</si>
  <si>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</si>
  <si>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</si>
  <si>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</si>
  <si>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</si>
  <si>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</si>
  <si>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</si>
  <si>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</si>
  <si>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</si>
  <si>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</si>
  <si>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</si>
  <si>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</si>
  <si>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</si>
  <si>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</si>
  <si>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</si>
  <si>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</si>
  <si>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</si>
  <si>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</si>
  <si>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</si>
  <si>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</si>
  <si>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</si>
  <si>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</si>
  <si>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</si>
  <si>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</si>
  <si>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</si>
  <si>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</si>
  <si>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</si>
  <si>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</si>
  <si>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</si>
  <si>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</si>
  <si>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</si>
  <si>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</si>
  <si>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</si>
  <si>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</si>
  <si>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</si>
  <si>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</si>
  <si>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</si>
  <si>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</si>
  <si>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</si>
  <si>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</si>
  <si>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</si>
  <si>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</si>
  <si>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</si>
  <si>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</si>
  <si>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</si>
  <si>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</si>
  <si>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</si>
  <si>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</si>
  <si>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</si>
  <si>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</si>
  <si>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</si>
  <si>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</si>
  <si>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</si>
  <si>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</si>
  <si>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</si>
  <si>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</si>
  <si>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</si>
  <si>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</si>
  <si>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</si>
  <si>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</si>
  <si>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</si>
  <si>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</si>
  <si>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</si>
  <si>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</si>
  <si>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</si>
  <si>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</si>
  <si>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</si>
  <si>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</si>
  <si>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</si>
  <si>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</si>
  <si>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</si>
  <si>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</si>
  <si>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</si>
  <si>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</si>
  <si>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</si>
  <si>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</si>
  <si>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</si>
  <si>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</si>
  <si>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</si>
  <si>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</si>
  <si>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</si>
  <si>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</si>
  <si>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</si>
  <si>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</si>
  <si>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</si>
  <si>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</si>
  <si>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</si>
  <si>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</si>
  <si>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</si>
  <si>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</si>
  <si>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</si>
  <si>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</si>
  <si>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</si>
  <si>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</si>
  <si>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</si>
  <si>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</si>
  <si>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</si>
  <si>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</si>
  <si>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</si>
  <si>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</si>
  <si>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</si>
  <si>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</si>
  <si>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</si>
  <si>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</si>
  <si>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</si>
  <si>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</si>
  <si>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</si>
  <si>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</si>
  <si>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</si>
  <si>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</si>
  <si>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</si>
  <si>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</si>
  <si>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</si>
  <si>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</si>
  <si>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</si>
  <si>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</si>
  <si>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</si>
  <si>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</si>
  <si>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</si>
  <si>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</si>
  <si>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</si>
  <si>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</si>
  <si>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</si>
  <si>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</si>
  <si>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</si>
  <si>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</si>
  <si>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</si>
  <si>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</si>
  <si>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</si>
  <si>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</si>
  <si>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</si>
  <si>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</si>
  <si>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</si>
  <si>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</si>
  <si>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</si>
  <si>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</si>
  <si>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</si>
  <si>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</si>
  <si>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</si>
  <si>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</si>
  <si>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</si>
  <si>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</si>
  <si>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</si>
  <si>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</si>
  <si>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</si>
  <si>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</si>
  <si>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</si>
  <si>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</si>
  <si>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</si>
  <si>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</si>
  <si>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</si>
  <si>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</si>
  <si>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</si>
  <si>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</si>
  <si>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</si>
  <si>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</si>
  <si>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</si>
  <si>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</si>
  <si>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</si>
  <si>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</si>
  <si>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</si>
  <si>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</si>
  <si>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</si>
  <si>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</si>
  <si>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</si>
  <si>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</si>
  <si>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</si>
  <si>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</si>
  <si>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</si>
  <si>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</si>
  <si>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</si>
  <si>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</si>
  <si>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</si>
  <si>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</si>
  <si>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</si>
  <si>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</si>
  <si>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</si>
  <si>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</si>
  <si>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</si>
  <si>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</si>
  <si>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</si>
  <si>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</si>
  <si>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</si>
  <si>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</si>
  <si>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</si>
  <si>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</si>
  <si>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</si>
  <si>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</si>
  <si>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</si>
  <si>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</si>
  <si>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</si>
  <si>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</si>
  <si>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</si>
  <si>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</si>
  <si>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</si>
  <si>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</si>
  <si>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</si>
  <si>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</si>
  <si>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</si>
  <si>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</si>
  <si>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</si>
  <si>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</si>
  <si>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</si>
  <si>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</si>
  <si>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</si>
  <si>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</si>
  <si>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</si>
  <si>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</si>
  <si>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</si>
  <si>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</si>
  <si>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</si>
  <si>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</si>
  <si>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</si>
  <si>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</si>
  <si>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</si>
  <si>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</si>
  <si>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</si>
  <si>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</si>
  <si>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</si>
  <si>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</si>
  <si>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</si>
  <si>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</si>
  <si>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</si>
  <si>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</si>
  <si>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</si>
  <si>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</si>
  <si>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</si>
  <si>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</si>
  <si>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</si>
  <si>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</si>
  <si>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</si>
  <si>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</si>
  <si>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</si>
  <si>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</si>
  <si>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</si>
  <si>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</si>
  <si>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</si>
  <si>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</si>
  <si>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</si>
  <si>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</si>
  <si>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</si>
  <si>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</si>
  <si>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</si>
  <si>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</si>
  <si>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</si>
  <si>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</si>
  <si>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</si>
  <si>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</si>
  <si>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</si>
  <si>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</si>
  <si>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</si>
  <si>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</si>
  <si>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</si>
  <si>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</si>
  <si>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</si>
  <si>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</si>
  <si>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</si>
  <si>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</si>
  <si>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</si>
  <si>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</si>
  <si>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</si>
  <si>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</si>
  <si>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</si>
  <si>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</si>
  <si>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</si>
  <si>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</si>
  <si>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</si>
  <si>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</si>
  <si>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</si>
  <si>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</si>
  <si>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</si>
  <si>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</si>
  <si>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</si>
  <si>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</si>
  <si>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</si>
  <si>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</si>
  <si>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</si>
  <si>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</si>
  <si>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</si>
  <si>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</si>
  <si>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</si>
  <si>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</si>
  <si>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</si>
  <si>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</si>
  <si>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</si>
  <si>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</si>
  <si>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</si>
  <si>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</si>
  <si>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</si>
  <si>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</si>
  <si>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</si>
  <si>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</si>
  <si>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</si>
  <si>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</si>
  <si>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</si>
  <si>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</si>
  <si>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</si>
  <si>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</si>
  <si>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</si>
  <si>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</si>
  <si>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</si>
  <si>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</si>
  <si>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</si>
  <si>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</si>
  <si>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</si>
  <si>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</si>
  <si>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</si>
  <si>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</si>
  <si>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</si>
  <si>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</si>
  <si>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</si>
  <si>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</si>
  <si>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</si>
  <si>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</si>
  <si>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</si>
  <si>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</si>
  <si>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</si>
  <si>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</si>
  <si>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</si>
  <si>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</si>
  <si>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</si>
  <si>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</si>
  <si>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</si>
  <si>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</si>
  <si>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</si>
  <si>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</si>
  <si>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</si>
  <si>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</si>
  <si>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</si>
  <si>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</si>
  <si>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</si>
  <si>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</si>
  <si>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</si>
  <si>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</si>
  <si>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</si>
  <si>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</si>
  <si>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</si>
  <si>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</si>
  <si>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</si>
  <si>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</si>
  <si>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</si>
  <si>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</si>
  <si>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</si>
  <si>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</si>
  <si>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</si>
  <si>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</si>
  <si>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</si>
  <si>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</si>
  <si>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</si>
  <si>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</si>
  <si>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</si>
  <si>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</si>
  <si>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</si>
  <si>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</si>
  <si>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</si>
  <si>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</si>
  <si>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</si>
  <si>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</si>
  <si>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</si>
  <si>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</si>
  <si>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</si>
  <si>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</si>
  <si>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</si>
  <si>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</si>
  <si>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</si>
  <si>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</si>
  <si>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</si>
  <si>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</si>
  <si>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</si>
  <si>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</si>
  <si>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</si>
  <si>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</si>
  <si>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</si>
  <si>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</si>
  <si>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</si>
  <si>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</si>
  <si>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</si>
  <si>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</si>
  <si>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</si>
  <si>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</si>
  <si>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</si>
  <si>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</si>
  <si>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</si>
  <si>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</si>
  <si>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</si>
  <si>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</si>
  <si>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</si>
  <si>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</si>
  <si>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</si>
  <si>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</si>
  <si>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</si>
  <si>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</si>
  <si>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</si>
  <si>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</si>
  <si>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</si>
  <si>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</si>
  <si>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</si>
  <si>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</si>
  <si>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</si>
  <si>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</si>
  <si>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</si>
  <si>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</si>
  <si>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</si>
  <si>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</si>
  <si>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</si>
  <si>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</si>
  <si>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</si>
  <si>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</si>
  <si>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</si>
  <si>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</si>
  <si>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</si>
  <si>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</si>
  <si>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</si>
  <si>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</si>
  <si>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</si>
  <si>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</si>
  <si>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</si>
  <si>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</si>
  <si>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</si>
  <si>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</si>
  <si>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</si>
  <si>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</si>
  <si>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</si>
  <si>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</si>
  <si>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</si>
  <si>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</si>
  <si>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</si>
  <si>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</si>
  <si>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</si>
  <si>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</si>
  <si>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</si>
  <si>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</si>
  <si>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</si>
  <si>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</si>
  <si>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</si>
  <si>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</si>
  <si>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</si>
  <si>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</si>
  <si>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</si>
  <si>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</si>
  <si>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</si>
  <si>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</si>
  <si>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</si>
  <si>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</si>
  <si>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</si>
  <si>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</si>
  <si>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</si>
  <si>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</si>
  <si>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</si>
  <si>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</si>
  <si>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</si>
  <si>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</si>
  <si>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</si>
  <si>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</si>
  <si>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</si>
  <si>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</si>
  <si>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</si>
  <si>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</si>
  <si>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</si>
  <si>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</si>
  <si>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</si>
  <si>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</si>
  <si>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</si>
  <si>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</si>
  <si>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</si>
  <si>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</si>
  <si>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</si>
  <si>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</si>
  <si>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</si>
  <si>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</si>
  <si>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</si>
  <si>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</si>
  <si>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</si>
  <si>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</si>
  <si>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</si>
  <si>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</si>
  <si>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</si>
  <si>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</si>
  <si>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</si>
  <si>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</si>
  <si>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</si>
  <si>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</si>
  <si>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</si>
  <si>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</si>
  <si>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</si>
  <si>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</si>
  <si>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</si>
  <si>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</si>
  <si>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</si>
  <si>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</si>
  <si>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</si>
  <si>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</si>
  <si>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</si>
  <si>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</si>
  <si>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</si>
  <si>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</si>
  <si>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</si>
  <si>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</si>
  <si>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</si>
  <si>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</si>
  <si>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</si>
  <si>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</si>
  <si>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</si>
  <si>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</si>
  <si>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</si>
  <si>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</si>
  <si>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</si>
  <si>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</si>
  <si>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</si>
  <si>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</si>
  <si>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</si>
  <si>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</si>
  <si>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</si>
  <si>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</si>
  <si>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</si>
  <si>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</si>
  <si>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</si>
  <si>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</si>
  <si>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</si>
  <si>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</si>
  <si>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</si>
  <si>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</si>
  <si>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</si>
  <si>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</si>
  <si>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</si>
  <si>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</si>
  <si>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</si>
  <si>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</si>
  <si>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</si>
  <si>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</si>
  <si>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</si>
  <si>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</si>
  <si>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</si>
  <si>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</si>
  <si>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</si>
  <si>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</si>
  <si>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</si>
  <si>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</si>
  <si>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</si>
  <si>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</si>
  <si>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</si>
  <si>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</si>
  <si>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</si>
  <si>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</si>
  <si>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</si>
  <si>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</si>
  <si>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</si>
  <si>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</si>
  <si>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</si>
  <si>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</si>
  <si>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</si>
  <si>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</si>
  <si>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</si>
  <si>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</si>
  <si>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</si>
  <si>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</si>
  <si>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</si>
  <si>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</si>
  <si>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</si>
  <si>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</si>
  <si>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</si>
  <si>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</si>
  <si>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</si>
  <si>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</si>
  <si>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</si>
  <si>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</si>
  <si>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</si>
  <si>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</si>
  <si>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</si>
  <si>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</si>
  <si>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</si>
  <si>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</si>
  <si>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</si>
  <si>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</si>
  <si>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</si>
  <si>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</si>
  <si>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</si>
  <si>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</si>
  <si>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</si>
  <si>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</si>
  <si>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</si>
  <si>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</si>
  <si>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</si>
  <si>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</si>
  <si>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</si>
  <si>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</si>
  <si>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</si>
  <si>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</si>
  <si>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</si>
  <si>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</si>
  <si>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</si>
  <si>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</si>
  <si>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</si>
  <si>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</si>
  <si>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</si>
  <si>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</si>
  <si>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</si>
  <si>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</si>
  <si>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</si>
  <si>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</si>
  <si>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</si>
  <si>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</si>
  <si>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</si>
  <si>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</si>
  <si>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</si>
  <si>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</si>
  <si>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</si>
  <si>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</si>
  <si>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</si>
  <si>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</si>
  <si>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</si>
  <si>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</si>
  <si>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</si>
  <si>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</si>
  <si>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</si>
  <si>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</si>
  <si>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</si>
  <si>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</si>
  <si>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</si>
  <si>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</si>
  <si>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</si>
  <si>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</si>
  <si>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</si>
  <si>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</si>
  <si>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</si>
  <si>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</si>
  <si>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</si>
  <si>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</si>
  <si>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</si>
  <si>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</si>
  <si>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</si>
  <si>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</si>
  <si>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</si>
  <si>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</si>
  <si>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</si>
  <si>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</si>
  <si>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</si>
  <si>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</si>
  <si>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</si>
  <si>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</si>
  <si>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</si>
  <si>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</si>
  <si>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</si>
  <si>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</si>
  <si>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</si>
  <si>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</si>
  <si>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</si>
  <si>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</si>
  <si>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</si>
  <si>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</si>
  <si>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</si>
  <si>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</si>
  <si>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</si>
  <si>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</si>
  <si>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</si>
  <si>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</si>
  <si>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</si>
  <si>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</si>
  <si>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</si>
  <si>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</si>
  <si>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</si>
  <si>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</si>
  <si>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</si>
  <si>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</si>
  <si>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</si>
  <si>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</si>
  <si>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</si>
  <si>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</si>
  <si>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</si>
  <si>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</si>
  <si>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</si>
  <si>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</si>
  <si>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</si>
  <si>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</si>
  <si>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</si>
  <si>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</si>
  <si>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</si>
  <si>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</si>
  <si>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</si>
  <si>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</si>
  <si>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</si>
  <si>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</si>
  <si>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</si>
  <si>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</si>
  <si>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</si>
  <si>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</si>
  <si>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</si>
  <si>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</si>
  <si>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</si>
  <si>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</si>
  <si>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</si>
  <si>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</si>
  <si>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</si>
  <si>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</si>
  <si>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</si>
  <si>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</si>
  <si>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</si>
  <si>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</si>
  <si>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</si>
  <si>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</si>
  <si>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</si>
  <si>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</si>
  <si>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</si>
  <si>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</si>
  <si>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</si>
  <si>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</si>
  <si>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</si>
  <si>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</si>
  <si>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</si>
  <si>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</si>
  <si>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</si>
  <si>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</si>
  <si>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</si>
  <si>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</si>
  <si>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</si>
  <si>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</si>
  <si>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</si>
  <si>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</si>
  <si>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</si>
  <si>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</si>
  <si>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</si>
  <si>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</si>
  <si>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</si>
  <si>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</si>
  <si>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</si>
  <si>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</si>
  <si>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</si>
  <si>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</si>
  <si>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</si>
  <si>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</si>
  <si>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</si>
  <si>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</si>
  <si>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</si>
  <si>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</si>
  <si>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</si>
  <si>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</si>
  <si>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</si>
  <si>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</si>
  <si>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</si>
  <si>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</si>
  <si>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</si>
  <si>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</si>
  <si>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</si>
  <si>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</si>
  <si>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</si>
  <si>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</si>
  <si>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</si>
  <si>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</si>
  <si>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</si>
  <si>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</si>
  <si>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</si>
  <si>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</si>
  <si>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</si>
  <si>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</si>
  <si>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</si>
  <si>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</si>
  <si>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</si>
  <si>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</si>
  <si>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</si>
  <si>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</si>
  <si>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</si>
  <si>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</si>
  <si>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</si>
  <si>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</si>
  <si>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</si>
  <si>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</si>
  <si>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</si>
  <si>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</si>
  <si>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</si>
  <si>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</si>
  <si>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</si>
  <si>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</si>
  <si>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</si>
  <si>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</si>
  <si>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</si>
  <si>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</si>
  <si>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</si>
  <si>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</si>
  <si>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</si>
  <si>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</si>
  <si>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</si>
  <si>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</si>
  <si>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</si>
  <si>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</si>
  <si>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</si>
  <si>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</si>
  <si>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</si>
  <si>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</si>
  <si>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</si>
  <si>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</si>
  <si>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</si>
  <si>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</si>
  <si>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</si>
  <si>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</si>
  <si>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</si>
  <si>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</si>
  <si>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</si>
  <si>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</si>
  <si>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</si>
  <si>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</si>
  <si>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</si>
  <si>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</si>
  <si>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</si>
  <si>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</si>
  <si>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</si>
  <si>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</si>
  <si>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</si>
  <si>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</si>
  <si>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</si>
  <si>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</si>
  <si>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</si>
  <si>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</si>
  <si>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</si>
  <si>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</si>
  <si>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</si>
  <si>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</si>
  <si>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</si>
  <si>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</si>
  <si>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</si>
  <si>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</si>
  <si>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</si>
  <si>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</si>
  <si>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</si>
  <si>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</si>
  <si>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</si>
  <si>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</si>
  <si>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</si>
  <si>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</si>
  <si>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</si>
  <si>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</si>
  <si>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</si>
  <si>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</si>
  <si>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</si>
  <si>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</si>
  <si>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</si>
  <si>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</si>
  <si>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</si>
  <si>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</si>
  <si>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</si>
  <si>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</si>
  <si>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</si>
  <si>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</si>
  <si>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</si>
  <si>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</si>
  <si>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</si>
  <si>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</si>
  <si>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</si>
  <si>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</si>
  <si>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</si>
  <si>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</si>
  <si>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</si>
  <si>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</si>
  <si>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</si>
  <si>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</si>
  <si>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</si>
  <si>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</si>
  <si>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</si>
  <si>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</si>
  <si>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</si>
  <si>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</si>
  <si>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</si>
  <si>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</si>
  <si>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</si>
  <si>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</si>
  <si>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</si>
  <si>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</si>
  <si>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</si>
  <si>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</si>
  <si>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</si>
  <si>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</si>
  <si>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</si>
  <si>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</si>
  <si>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</si>
  <si>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</si>
  <si>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</si>
  <si>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</si>
  <si>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</si>
  <si>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</si>
  <si>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</si>
  <si>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</si>
  <si>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</si>
  <si>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</si>
  <si>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</si>
  <si>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</si>
  <si>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</si>
  <si>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</si>
  <si>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</si>
  <si>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</si>
  <si>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</si>
  <si>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</si>
  <si>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</si>
  <si>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</si>
  <si>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</si>
  <si>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</si>
  <si>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</si>
  <si>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</si>
  <si>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</si>
  <si>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</si>
  <si>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</si>
  <si>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</si>
  <si>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</si>
  <si>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</si>
  <si>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</si>
  <si>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</si>
  <si>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</si>
  <si>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</si>
  <si>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</si>
  <si>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</si>
  <si>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</si>
  <si>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</si>
  <si>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</si>
  <si>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</si>
  <si>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</si>
  <si>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</si>
  <si>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</si>
  <si>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</si>
  <si>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</si>
  <si>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</si>
  <si>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</si>
  <si>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</si>
  <si>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</si>
  <si>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</si>
  <si>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</si>
  <si>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</si>
  <si>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</si>
  <si>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</si>
  <si>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</si>
  <si>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</si>
  <si>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</si>
  <si>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</si>
  <si>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</si>
  <si>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</si>
  <si>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</si>
  <si>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</si>
  <si>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</si>
  <si>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</si>
  <si>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</si>
  <si>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</si>
  <si>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</si>
  <si>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</si>
  <si>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</si>
  <si>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</si>
  <si>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</si>
  <si>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</si>
  <si>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</si>
  <si>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</si>
  <si>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</si>
  <si>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</si>
  <si>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</si>
  <si>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</si>
  <si>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</si>
  <si>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</si>
  <si>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</si>
  <si>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</si>
  <si>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</si>
  <si>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</si>
  <si>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</si>
  <si>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</si>
  <si>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</si>
  <si>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</si>
  <si>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</si>
  <si>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</si>
  <si>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</si>
  <si>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</si>
  <si>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</si>
  <si>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</si>
  <si>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</si>
  <si>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</si>
  <si>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</si>
  <si>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</si>
  <si>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</si>
  <si>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</si>
  <si>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</si>
  <si>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</si>
  <si>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</si>
  <si>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</si>
  <si>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</si>
  <si>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</si>
  <si>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</si>
  <si>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</si>
  <si>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</si>
  <si>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</si>
  <si>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</si>
  <si>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</si>
  <si>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</si>
  <si>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</si>
  <si>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</si>
  <si>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</si>
  <si>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</si>
  <si>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</si>
  <si>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</si>
  <si>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</si>
  <si>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</si>
  <si>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</si>
  <si>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</si>
  <si>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</si>
  <si>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</si>
  <si>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</si>
  <si>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</si>
  <si>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</si>
  <si>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</si>
  <si>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</si>
  <si>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</si>
  <si>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</si>
  <si>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</si>
  <si>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</si>
  <si>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</si>
  <si>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</si>
  <si>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</si>
  <si>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</si>
  <si>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</si>
  <si>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</si>
  <si>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</si>
  <si>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</si>
  <si>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</si>
  <si>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</si>
  <si>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</si>
  <si>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</si>
  <si>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</si>
  <si>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</si>
  <si>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</si>
  <si>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</si>
  <si>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</si>
  <si>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</si>
  <si>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</si>
  <si>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</si>
  <si>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</si>
  <si>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</si>
  <si>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</si>
  <si>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</si>
  <si>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</si>
  <si>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</si>
  <si>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</si>
  <si>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</si>
  <si>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</si>
  <si>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</si>
  <si>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</si>
  <si>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</si>
  <si>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</si>
  <si>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</si>
  <si>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</si>
  <si>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</si>
  <si>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</si>
  <si>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</si>
  <si>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</si>
  <si>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</si>
  <si>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</si>
  <si>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</si>
  <si>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</si>
  <si>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</si>
  <si>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</si>
  <si>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</si>
  <si>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</si>
  <si>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</si>
  <si>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</si>
  <si>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</si>
  <si>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</si>
  <si>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</si>
  <si>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</si>
  <si>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</si>
  <si>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</si>
  <si>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</si>
  <si>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</si>
  <si>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</si>
  <si>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</si>
  <si>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</si>
  <si>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</si>
  <si>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</si>
  <si>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</si>
  <si>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</si>
  <si>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</si>
  <si>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</si>
  <si>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</si>
  <si>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</si>
  <si>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</si>
  <si>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</si>
  <si>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</si>
  <si>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</si>
  <si>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</si>
  <si>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</si>
  <si>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</si>
  <si>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</si>
  <si>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</si>
  <si>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</si>
  <si>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</si>
  <si>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</si>
  <si>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</si>
  <si>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</si>
  <si>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</si>
  <si>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</si>
  <si>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</si>
  <si>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</si>
  <si>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</si>
  <si>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</si>
  <si>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</si>
  <si>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</si>
  <si>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</si>
  <si>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</si>
  <si>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</si>
  <si>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</si>
  <si>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</si>
  <si>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</si>
  <si>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</si>
  <si>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</si>
  <si>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</si>
  <si>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</si>
  <si>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</si>
  <si>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</si>
  <si>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</si>
  <si>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</si>
  <si>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</si>
  <si>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</si>
  <si>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</si>
  <si>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</si>
  <si>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</si>
  <si>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</si>
  <si>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</si>
  <si>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</si>
  <si>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</si>
  <si>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</si>
  <si>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</si>
  <si>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</si>
  <si>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</si>
  <si>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</si>
  <si>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</si>
  <si>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</si>
  <si>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</si>
  <si>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</si>
  <si>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</si>
  <si>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</si>
  <si>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</si>
  <si>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</si>
  <si>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</si>
  <si>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</si>
  <si>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</si>
  <si>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</si>
  <si>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</si>
  <si>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</si>
  <si>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</si>
  <si>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</si>
  <si>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</si>
  <si>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</si>
  <si>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</si>
  <si>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</si>
  <si>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</si>
  <si>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</si>
  <si>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</si>
  <si>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</si>
  <si>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</si>
  <si>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</si>
  <si>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</si>
  <si>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</si>
  <si>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</si>
  <si>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</si>
  <si>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</si>
  <si>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</si>
  <si>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</si>
  <si>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</si>
  <si>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</si>
  <si>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</si>
  <si>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</si>
  <si>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</si>
  <si>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</si>
  <si>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</si>
  <si>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</si>
  <si>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</si>
  <si>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</si>
  <si>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</si>
  <si>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</si>
  <si>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</si>
  <si>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</si>
  <si>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</si>
  <si>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</si>
  <si>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</si>
  <si>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</si>
  <si>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</si>
  <si>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</si>
  <si>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</si>
  <si>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</si>
  <si>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</si>
  <si>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</si>
  <si>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</si>
  <si>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</si>
  <si>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</si>
  <si>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</si>
  <si>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</si>
  <si>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</si>
  <si>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</si>
  <si>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</si>
  <si>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</si>
  <si>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</si>
  <si>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</si>
  <si>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</si>
  <si>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</si>
  <si>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</si>
  <si>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</si>
  <si>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</si>
  <si>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</si>
  <si>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</si>
  <si>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</si>
  <si>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</si>
  <si>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</si>
  <si>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</si>
  <si>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</si>
  <si>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</si>
  <si>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</si>
  <si>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</si>
  <si>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</si>
  <si>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</si>
  <si>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</si>
  <si>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</si>
  <si>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</si>
  <si>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</si>
  <si>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</si>
  <si>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</si>
  <si>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</si>
  <si>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</si>
  <si>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</si>
  <si>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</si>
  <si>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</si>
  <si>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</si>
  <si>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</si>
  <si>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</si>
  <si>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</si>
  <si>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</si>
  <si>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</si>
  <si>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</si>
  <si>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</si>
  <si>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</si>
  <si>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</si>
  <si>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</si>
  <si>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</si>
  <si>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</si>
  <si>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</si>
  <si>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</si>
  <si>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</si>
  <si>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</si>
  <si>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</si>
  <si>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</si>
  <si>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</si>
  <si>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</si>
  <si>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</si>
  <si>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</si>
  <si>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</si>
  <si>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</si>
  <si>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</si>
  <si>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</si>
  <si>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</si>
  <si>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</si>
  <si>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</si>
  <si>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</si>
  <si>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</si>
  <si>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</si>
  <si>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</si>
  <si>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</si>
  <si>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</si>
  <si>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</si>
  <si>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</si>
  <si>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</si>
  <si>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</si>
  <si>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</si>
  <si>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</si>
  <si>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</si>
  <si>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</si>
  <si>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</si>
  <si>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</si>
  <si>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</si>
  <si>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</si>
  <si>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</si>
  <si>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</si>
  <si>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</si>
  <si>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</si>
  <si>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</si>
  <si>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</si>
  <si>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</si>
  <si>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</si>
  <si>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</si>
  <si>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</si>
  <si>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</si>
  <si>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</si>
  <si>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</si>
  <si>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</si>
  <si>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</si>
  <si>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</si>
  <si>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</si>
  <si>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</si>
  <si>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</si>
  <si>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</si>
  <si>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</si>
  <si>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</si>
  <si>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</si>
  <si>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</si>
  <si>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</si>
  <si>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</si>
  <si>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</si>
  <si>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</si>
  <si>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</si>
  <si>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</si>
  <si>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</si>
  <si>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</si>
  <si>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</si>
  <si>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</si>
  <si>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</si>
  <si>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</si>
  <si>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</si>
  <si>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</si>
  <si>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</si>
  <si>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</si>
  <si>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</si>
  <si>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</si>
  <si>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</si>
  <si>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</si>
  <si>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</si>
  <si>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</si>
  <si>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</si>
  <si>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</si>
  <si>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</si>
  <si>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</si>
  <si>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</si>
  <si>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</si>
  <si>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</si>
  <si>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</si>
  <si>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</si>
  <si>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</si>
  <si>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</si>
  <si>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</si>
  <si>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</si>
  <si>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</si>
  <si>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</si>
  <si>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</si>
  <si>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</si>
  <si>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</si>
  <si>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</si>
  <si>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</si>
  <si>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</si>
  <si>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</si>
  <si>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</si>
  <si>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</si>
  <si>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</si>
  <si>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</si>
  <si>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</si>
  <si>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</si>
  <si>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</si>
  <si>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</si>
  <si>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</si>
  <si>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</si>
  <si>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</si>
  <si>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</si>
  <si>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</si>
  <si>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</si>
  <si>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</si>
  <si>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</si>
  <si>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</si>
  <si>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</si>
  <si>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</si>
  <si>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</si>
  <si>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</si>
  <si>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</si>
  <si>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</si>
  <si>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</si>
  <si>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</si>
  <si>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</si>
  <si>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</si>
  <si>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</si>
  <si>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</si>
  <si>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</si>
  <si>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</si>
  <si>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</si>
  <si>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</si>
  <si>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</si>
  <si>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</si>
  <si>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</si>
  <si>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</si>
  <si>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</si>
  <si>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</si>
  <si>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</si>
  <si>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</si>
  <si>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</si>
  <si>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</si>
  <si>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</si>
  <si>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</si>
  <si>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</si>
  <si>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</si>
  <si>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</si>
  <si>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</si>
  <si>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</si>
  <si>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</si>
  <si>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</si>
  <si>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</si>
  <si>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</si>
  <si>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</si>
  <si>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</si>
  <si>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</si>
  <si>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</si>
  <si>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</si>
  <si>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</si>
  <si>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</si>
  <si>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</si>
  <si>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</si>
  <si>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</si>
  <si>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</si>
  <si>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</si>
  <si>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</si>
  <si>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</si>
  <si>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</si>
  <si>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</si>
  <si>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</si>
  <si>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</si>
  <si>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</si>
  <si>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</si>
  <si>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</si>
  <si>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</si>
  <si>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</si>
  <si>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</si>
  <si>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</si>
  <si>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</si>
  <si>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</si>
  <si>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</si>
  <si>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</si>
  <si>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</si>
  <si>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</si>
  <si>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</si>
  <si>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</si>
  <si>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</si>
  <si>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</si>
  <si>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</si>
  <si>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</si>
  <si>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</si>
  <si>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</si>
  <si>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</si>
  <si>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</si>
  <si>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</si>
  <si>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</si>
  <si>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</si>
  <si>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</si>
  <si>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</si>
  <si>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</si>
  <si>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</si>
  <si>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</si>
  <si>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</si>
  <si>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</si>
  <si>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</si>
  <si>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</si>
  <si>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</si>
  <si>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</si>
  <si>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</si>
  <si>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</si>
  <si>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</si>
  <si>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</si>
  <si>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</si>
  <si>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</si>
  <si>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</si>
  <si>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</si>
  <si>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</si>
  <si>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</si>
  <si>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</si>
  <si>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</si>
  <si>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</si>
  <si>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</si>
  <si>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</si>
  <si>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</si>
  <si>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</si>
  <si>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</si>
  <si>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</si>
  <si>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</si>
  <si>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</si>
  <si>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</si>
  <si>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</si>
  <si>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</si>
  <si>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</si>
  <si>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</si>
  <si>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</si>
  <si>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</si>
  <si>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</si>
  <si>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</si>
  <si>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</si>
  <si>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</si>
  <si>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</si>
  <si>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</si>
  <si>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</si>
  <si>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</si>
  <si>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</si>
  <si>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</si>
  <si>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</si>
  <si>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</si>
  <si>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</si>
  <si>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</si>
  <si>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</si>
  <si>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</si>
  <si>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</si>
  <si>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</si>
  <si>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</si>
  <si>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</si>
  <si>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</si>
  <si>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</si>
  <si>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</si>
  <si>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</si>
  <si>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</si>
  <si>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</si>
  <si>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</si>
  <si>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</si>
  <si>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</si>
  <si>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</si>
  <si>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</si>
  <si>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</si>
  <si>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</si>
  <si>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</si>
  <si>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</si>
  <si>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</si>
  <si>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</si>
  <si>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</si>
  <si>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</si>
  <si>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</si>
  <si>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</si>
  <si>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</si>
  <si>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</si>
  <si>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</si>
  <si>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</si>
  <si>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</si>
  <si>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</si>
  <si>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</si>
  <si>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</si>
  <si>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</si>
  <si>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</si>
  <si>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</si>
  <si>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</si>
  <si>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</si>
  <si>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</si>
  <si>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</si>
  <si>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</si>
  <si>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</si>
  <si>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</si>
  <si>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</si>
  <si>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</si>
  <si>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</si>
  <si>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</si>
  <si>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</si>
  <si>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</si>
  <si>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</si>
  <si>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</si>
  <si>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</si>
  <si>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</si>
  <si>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</si>
  <si>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</si>
  <si>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</si>
  <si>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</si>
  <si>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</si>
  <si>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</si>
  <si>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</si>
  <si>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</si>
  <si>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</si>
  <si>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</si>
  <si>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</si>
  <si>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</si>
  <si>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</si>
  <si>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</si>
  <si>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</si>
  <si>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</si>
  <si>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</si>
  <si>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</si>
  <si>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</si>
  <si>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</si>
  <si>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</si>
  <si>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</si>
  <si>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</si>
  <si>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</si>
  <si>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</si>
  <si>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</si>
  <si>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</si>
  <si>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</si>
  <si>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</si>
  <si>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</si>
  <si>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</si>
  <si>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</si>
  <si>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</si>
  <si>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</si>
  <si>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</si>
  <si>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</si>
  <si>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</si>
  <si>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</si>
  <si>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</si>
  <si>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</si>
  <si>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</si>
  <si>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</si>
  <si>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</si>
  <si>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</si>
  <si>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</si>
  <si>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</si>
  <si>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</si>
  <si>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</si>
  <si>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</si>
  <si>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</si>
  <si>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</si>
  <si>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</si>
  <si>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</si>
  <si>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</si>
  <si>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</si>
  <si>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</si>
  <si>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</si>
  <si>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</si>
  <si>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</si>
  <si>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</si>
  <si>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</si>
  <si>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</si>
  <si>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</si>
  <si>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</si>
  <si>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</si>
  <si>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</si>
  <si>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</si>
  <si>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</si>
  <si>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</si>
  <si>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</si>
  <si>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</si>
  <si>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</si>
  <si>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</si>
  <si>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</si>
  <si>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</si>
  <si>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</si>
  <si>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</si>
  <si>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</si>
  <si>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</si>
  <si>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</si>
  <si>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</si>
  <si>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</si>
  <si>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</si>
  <si>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</si>
  <si>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</si>
  <si>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</si>
  <si>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</si>
  <si>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</si>
  <si>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</si>
  <si>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</si>
  <si>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</si>
  <si>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</si>
  <si>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</si>
  <si>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</si>
  <si>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</si>
  <si>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</si>
  <si>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</si>
  <si>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</si>
  <si>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</si>
  <si>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</si>
  <si>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</si>
  <si>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</si>
  <si>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</si>
  <si>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</si>
  <si>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</si>
  <si>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</si>
  <si>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</si>
  <si>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</si>
  <si>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</si>
  <si>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</si>
  <si>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</si>
  <si>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</si>
  <si>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</si>
  <si>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</si>
  <si>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</si>
  <si>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</si>
  <si>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</si>
  <si>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</si>
  <si>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</si>
  <si>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</si>
  <si>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</si>
  <si>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</si>
  <si>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</si>
  <si>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</si>
  <si>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</si>
  <si>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</si>
  <si>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</si>
  <si>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</si>
  <si>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</si>
  <si>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</si>
  <si>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</si>
  <si>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</si>
  <si>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</si>
  <si>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</si>
  <si>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</si>
  <si>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</si>
  <si>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</si>
  <si>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</si>
  <si>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</si>
  <si>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</si>
  <si>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</si>
  <si>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</si>
  <si>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</si>
  <si>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</si>
  <si>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</si>
  <si>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</si>
  <si>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</si>
  <si>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</si>
  <si>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</si>
  <si>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</si>
  <si>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</si>
  <si>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</si>
  <si>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</si>
  <si>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</si>
  <si>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</si>
  <si>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</si>
  <si>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</si>
  <si>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</si>
  <si>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</si>
  <si>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</si>
  <si>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</si>
  <si>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</si>
  <si>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</si>
  <si>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</si>
  <si>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</si>
  <si>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</si>
  <si>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</si>
  <si>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</si>
  <si>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</si>
  <si>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</si>
  <si>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</si>
  <si>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</si>
  <si>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</si>
  <si>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</si>
  <si>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</si>
  <si>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</si>
  <si>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</si>
  <si>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</si>
  <si>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</si>
  <si>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</si>
  <si>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</si>
  <si>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</si>
  <si>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</si>
  <si>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</si>
  <si>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</si>
  <si>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</si>
  <si>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</si>
  <si>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</si>
  <si>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</si>
  <si>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</si>
  <si>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</si>
  <si>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</si>
  <si>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</si>
  <si>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</si>
  <si>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</si>
  <si>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</si>
  <si>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</si>
  <si>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</si>
  <si>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</si>
  <si>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</si>
  <si>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</si>
  <si>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</si>
  <si>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</si>
  <si>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</si>
  <si>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</si>
  <si>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</si>
  <si>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</si>
  <si>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</si>
  <si>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</si>
  <si>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</si>
  <si>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</si>
  <si>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</si>
  <si>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</si>
  <si>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</si>
  <si>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</si>
  <si>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</si>
  <si>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</si>
  <si>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</si>
  <si>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</si>
  <si>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</si>
  <si>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</si>
  <si>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</si>
  <si>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</si>
  <si>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</si>
  <si>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</si>
  <si>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</si>
  <si>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</si>
  <si>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</si>
  <si>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</si>
  <si>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</si>
  <si>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</si>
  <si>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</si>
  <si>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</si>
  <si>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</si>
  <si>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</si>
  <si>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</si>
  <si>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</si>
  <si>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</si>
  <si>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</si>
  <si>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</si>
  <si>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</si>
  <si>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</si>
  <si>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</si>
  <si>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</si>
  <si>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</si>
  <si>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</si>
  <si>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</si>
  <si>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</si>
  <si>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</si>
  <si>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</si>
  <si>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</si>
  <si>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</si>
  <si>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</si>
  <si>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</si>
  <si>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</si>
  <si>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</si>
  <si>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</si>
  <si>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</si>
  <si>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</si>
  <si>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</si>
  <si>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</si>
  <si>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</si>
  <si>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</si>
  <si>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</si>
  <si>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</si>
  <si>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</si>
  <si>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</si>
  <si>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</si>
  <si>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</si>
  <si>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</si>
  <si>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</si>
  <si>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</si>
  <si>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</si>
  <si>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</si>
  <si>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</si>
  <si>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</si>
  <si>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</si>
  <si>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</si>
  <si>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</si>
  <si>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</si>
  <si>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</si>
  <si>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</si>
  <si>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</si>
  <si>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</si>
  <si>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</si>
  <si>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</si>
  <si>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</si>
  <si>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</si>
  <si>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</si>
  <si>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</si>
  <si>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</si>
  <si>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</si>
  <si>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</si>
  <si>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</si>
  <si>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</si>
  <si>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</si>
  <si>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</si>
  <si>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</si>
  <si>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</si>
  <si>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</si>
  <si>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</si>
  <si>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</si>
  <si>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</si>
  <si>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</si>
  <si>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</si>
  <si>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</si>
  <si>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</si>
  <si>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</si>
  <si>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</si>
  <si>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</si>
  <si>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</si>
  <si>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</si>
  <si>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</si>
  <si>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</si>
  <si>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</si>
  <si>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</si>
  <si>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</si>
  <si>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</si>
  <si>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</si>
  <si>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</si>
  <si>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</si>
  <si>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</si>
  <si>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</si>
  <si>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</si>
  <si>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</si>
  <si>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</si>
  <si>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</si>
  <si>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</si>
  <si>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</si>
  <si>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</si>
  <si>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</si>
  <si>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</si>
  <si>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</si>
  <si>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</si>
  <si>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</si>
  <si>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</si>
  <si>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</si>
  <si>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</si>
  <si>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</si>
  <si>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</si>
  <si>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</si>
  <si>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</si>
  <si>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</si>
  <si>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</si>
  <si>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</si>
  <si>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</si>
  <si>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</si>
  <si>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</si>
  <si>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</si>
  <si>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</si>
  <si>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</si>
  <si>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</si>
  <si>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</si>
  <si>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</si>
  <si>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</si>
  <si>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</si>
  <si>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</si>
  <si>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</si>
  <si>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</si>
  <si>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</si>
  <si>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</si>
  <si>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</si>
  <si>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</si>
  <si>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</si>
  <si>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</si>
  <si>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</si>
  <si>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</si>
  <si>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</si>
  <si>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</si>
  <si>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</si>
  <si>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</si>
  <si>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</si>
  <si>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</si>
  <si>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</si>
  <si>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</si>
  <si>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</si>
  <si>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</si>
  <si>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</si>
  <si>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</si>
  <si>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</si>
  <si>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</si>
  <si>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</si>
  <si>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</si>
  <si>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</si>
  <si>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</si>
  <si>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</si>
  <si>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</si>
  <si>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</si>
  <si>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</si>
  <si>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</si>
  <si>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</si>
  <si>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</si>
  <si>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</si>
  <si>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</si>
  <si>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</si>
  <si>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</si>
  <si>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</si>
  <si>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</si>
  <si>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</si>
  <si>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</si>
  <si>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</si>
  <si>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</si>
  <si>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</si>
  <si>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</si>
  <si>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</si>
  <si>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</si>
  <si>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</si>
  <si>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</si>
  <si>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</si>
  <si>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</si>
  <si>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</si>
  <si>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</si>
  <si>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</si>
  <si>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</si>
  <si>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</si>
  <si>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</si>
  <si>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</si>
  <si>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</si>
  <si>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</si>
  <si>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</si>
  <si>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</si>
  <si>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</si>
  <si>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</si>
  <si>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</si>
  <si>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</si>
  <si>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</si>
  <si>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</si>
  <si>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</si>
  <si>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</si>
  <si>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</si>
  <si>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</si>
  <si>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</si>
  <si>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</si>
  <si>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</si>
  <si>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</si>
  <si>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</si>
  <si>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</si>
  <si>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</si>
  <si>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</si>
  <si>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</si>
  <si>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</si>
  <si>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</si>
  <si>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</si>
  <si>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</si>
  <si>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</si>
  <si>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</si>
  <si>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</si>
  <si>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</si>
  <si>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</si>
  <si>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</si>
  <si>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</si>
  <si>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</si>
  <si>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</si>
  <si>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</si>
  <si>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</si>
  <si>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</si>
  <si>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</si>
  <si>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</si>
  <si>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</si>
  <si>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</si>
  <si>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</si>
  <si>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</si>
  <si>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</si>
  <si>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</si>
  <si>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</si>
  <si>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</si>
  <si>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</si>
  <si>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</si>
  <si>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</si>
  <si>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</si>
  <si>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</si>
  <si>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</si>
  <si>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</si>
  <si>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</si>
  <si>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</si>
  <si>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</si>
  <si>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</si>
  <si>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</si>
  <si>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</si>
  <si>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</si>
  <si>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</si>
  <si>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</si>
  <si>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</si>
  <si>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</si>
  <si>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</si>
  <si>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</si>
  <si>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</si>
  <si>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</si>
  <si>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</si>
  <si>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</si>
  <si>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</si>
  <si>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</si>
  <si>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</si>
  <si>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</si>
  <si>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</si>
  <si>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</si>
  <si>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</si>
  <si>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</si>
  <si>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</si>
  <si>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</si>
  <si>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</si>
  <si>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</si>
  <si>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</si>
  <si>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</si>
  <si>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</si>
  <si>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</si>
  <si>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</si>
  <si>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</si>
  <si>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</si>
  <si>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</si>
  <si>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</si>
  <si>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</si>
  <si>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</si>
  <si>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</si>
  <si>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</si>
  <si>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</si>
  <si>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</si>
  <si>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</si>
  <si>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</si>
  <si>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</si>
  <si>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</si>
  <si>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</si>
  <si>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</si>
  <si>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</si>
  <si>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</si>
  <si>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</si>
  <si>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</si>
  <si>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</si>
  <si>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</si>
  <si>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</si>
  <si>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</si>
  <si>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</si>
  <si>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</si>
  <si>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</si>
  <si>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</si>
  <si>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</si>
  <si>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</si>
  <si>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</si>
  <si>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</si>
  <si>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</si>
  <si>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</si>
  <si>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</si>
  <si>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</si>
  <si>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</si>
  <si>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</si>
  <si>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</si>
  <si>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</si>
  <si>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</si>
  <si>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</si>
  <si>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</si>
  <si>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</si>
  <si>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</si>
  <si>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</si>
  <si>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</si>
  <si>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</si>
  <si>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</si>
  <si>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</si>
  <si>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</si>
  <si>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</si>
  <si>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</si>
  <si>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</si>
  <si>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</si>
  <si>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</si>
  <si>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</si>
  <si>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</si>
  <si>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</si>
  <si>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</si>
  <si>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</si>
  <si>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</si>
  <si>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</si>
  <si>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</si>
  <si>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</si>
  <si>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</si>
  <si>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</si>
  <si>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</si>
  <si>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</si>
  <si>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</si>
  <si>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</si>
  <si>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</si>
  <si>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</si>
  <si>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</si>
  <si>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</si>
  <si>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</si>
  <si>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</si>
  <si>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</si>
  <si>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</si>
  <si>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</si>
  <si>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</si>
  <si>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</si>
  <si>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</si>
  <si>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</si>
  <si>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</si>
  <si>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</si>
  <si>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</si>
  <si>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</si>
  <si>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</si>
  <si>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</si>
  <si>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</si>
  <si>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</si>
  <si>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</si>
  <si>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</si>
  <si>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</si>
  <si>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</si>
  <si>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</si>
  <si>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</si>
  <si>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</si>
  <si>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</si>
  <si>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</si>
  <si>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</si>
  <si>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</si>
  <si>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</si>
  <si>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</si>
  <si>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</si>
  <si>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</si>
  <si>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</si>
  <si>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</si>
  <si>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</si>
  <si>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</si>
  <si>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</si>
  <si>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</si>
  <si>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</si>
  <si>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</si>
  <si>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</si>
  <si>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</si>
  <si>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</si>
  <si>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</si>
  <si>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</si>
  <si>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</si>
  <si>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</si>
  <si>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</si>
  <si>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</si>
  <si>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</si>
  <si>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</si>
  <si>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</si>
  <si>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</si>
  <si>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</si>
  <si>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</si>
  <si>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</si>
  <si>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</si>
  <si>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</si>
  <si>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</si>
  <si>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</si>
  <si>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</si>
  <si>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</si>
  <si>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</si>
  <si>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</si>
  <si>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</si>
  <si>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</si>
  <si>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</si>
  <si>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</si>
  <si>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</si>
  <si>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</si>
  <si>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</si>
  <si>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</si>
  <si>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</si>
  <si>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</si>
  <si>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</si>
  <si>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</si>
  <si>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</si>
  <si>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</si>
  <si>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</si>
  <si>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</si>
  <si>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</si>
  <si>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</si>
  <si>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</si>
  <si>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</si>
  <si>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</si>
  <si>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</si>
  <si>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</si>
  <si>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</si>
  <si>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</si>
  <si>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</si>
  <si>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</si>
  <si>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</si>
  <si>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</si>
  <si>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</si>
  <si>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</si>
  <si>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</si>
  <si>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</si>
  <si>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</si>
  <si>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</si>
  <si>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</si>
  <si>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</si>
  <si>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</si>
  <si>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</si>
  <si>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</si>
  <si>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</si>
  <si>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</si>
  <si>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</si>
  <si>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</si>
  <si>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</si>
  <si>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</si>
  <si>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</si>
  <si>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</si>
  <si>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</si>
  <si>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</si>
  <si>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</si>
  <si>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</si>
  <si>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</si>
  <si>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</si>
  <si>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</si>
  <si>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</si>
  <si>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</si>
  <si>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</si>
  <si>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</si>
  <si>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</si>
  <si>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</si>
  <si>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</si>
  <si>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</si>
  <si>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</si>
  <si>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</si>
  <si>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</si>
  <si>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</si>
  <si>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</si>
  <si>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</si>
  <si>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</si>
  <si>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</si>
  <si>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</si>
  <si>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</si>
  <si>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</si>
  <si>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</si>
  <si>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</si>
  <si>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</si>
  <si>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</si>
  <si>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</si>
  <si>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</si>
  <si>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</si>
  <si>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</si>
  <si>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</si>
  <si>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</si>
  <si>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</si>
  <si>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</si>
  <si>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</si>
  <si>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</si>
  <si>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</si>
  <si>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</si>
  <si>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</si>
  <si>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</si>
  <si>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</si>
  <si>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</si>
  <si>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</si>
  <si>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</si>
  <si>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</si>
  <si>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</si>
  <si>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</si>
  <si>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</si>
  <si>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</si>
  <si>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</si>
  <si>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</si>
  <si>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</si>
  <si>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</si>
  <si>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</si>
  <si>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</si>
  <si>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</si>
  <si>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</si>
  <si>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</si>
  <si>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</si>
  <si>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</si>
  <si>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</si>
  <si>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</si>
  <si>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</si>
  <si>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</si>
  <si>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</si>
  <si>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</si>
  <si>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</si>
  <si>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</si>
  <si>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</si>
  <si>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</si>
  <si>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</si>
  <si>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</si>
  <si>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</si>
  <si>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</si>
  <si>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</si>
  <si>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</si>
  <si>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</si>
  <si>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</si>
  <si>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</si>
  <si>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</si>
  <si>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</si>
  <si>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</si>
  <si>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</si>
  <si>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</si>
  <si>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</si>
  <si>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</si>
  <si>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</si>
  <si>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</si>
  <si>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</si>
  <si>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</si>
  <si>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</si>
  <si>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</si>
  <si>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</si>
  <si>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</si>
  <si>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</si>
  <si>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</si>
  <si>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</si>
  <si>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</si>
  <si>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</si>
  <si>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</si>
  <si>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</si>
  <si>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</si>
  <si>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</si>
  <si>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</si>
  <si>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</si>
  <si>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</si>
  <si>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</si>
  <si>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</si>
  <si>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</si>
  <si>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</si>
  <si>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</si>
  <si>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</si>
  <si>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</si>
  <si>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</si>
  <si>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</si>
  <si>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</si>
  <si>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</si>
  <si>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</si>
  <si>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</si>
  <si>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</si>
  <si>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</si>
  <si>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</si>
  <si>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</si>
  <si>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</si>
  <si>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</si>
  <si>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</si>
  <si>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</si>
  <si>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</si>
  <si>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</si>
  <si>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</si>
  <si>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</si>
  <si>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</si>
  <si>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</si>
  <si>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</si>
  <si>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</si>
  <si>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</si>
  <si>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</si>
  <si>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</si>
  <si>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</si>
  <si>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</si>
  <si>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</si>
  <si>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</si>
  <si>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</si>
  <si>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</si>
  <si>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</si>
  <si>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</si>
  <si>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</si>
  <si>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</si>
  <si>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</si>
  <si>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</si>
  <si>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</si>
  <si>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</si>
  <si>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</si>
  <si>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</si>
  <si>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</si>
  <si>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</si>
  <si>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</si>
  <si>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</si>
  <si>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</si>
  <si>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</si>
  <si>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</si>
  <si>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</si>
  <si>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</si>
  <si>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</si>
  <si>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</si>
  <si>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</si>
  <si>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</si>
  <si>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</si>
  <si>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</si>
  <si>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</si>
  <si>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</si>
  <si>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</si>
  <si>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</si>
  <si>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</si>
  <si>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</si>
  <si>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</si>
  <si>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</si>
  <si>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</si>
  <si>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</si>
  <si>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</si>
  <si>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</si>
  <si>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</si>
  <si>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</si>
  <si>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</si>
  <si>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</si>
  <si>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</si>
  <si>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</si>
  <si>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</si>
  <si>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</si>
  <si>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</si>
  <si>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</si>
  <si>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</si>
  <si>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</si>
  <si>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</si>
  <si>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</si>
  <si>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</si>
  <si>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</si>
  <si>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</si>
  <si>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</si>
  <si>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</si>
  <si>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</si>
  <si>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</si>
  <si>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</si>
  <si>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</si>
  <si>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</si>
  <si>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</si>
  <si>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</si>
  <si>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</si>
  <si>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</si>
  <si>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</si>
  <si>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</si>
  <si>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</si>
  <si>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</si>
  <si>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</si>
  <si>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</si>
  <si>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</si>
  <si>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</si>
  <si>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</si>
  <si>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</si>
  <si>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</si>
  <si>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</si>
  <si>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</si>
  <si>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</si>
  <si>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</si>
  <si>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</si>
  <si>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</si>
  <si>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</si>
  <si>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</si>
  <si>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</si>
  <si>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</si>
  <si>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</si>
  <si>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</si>
  <si>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</si>
  <si>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</si>
  <si>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</si>
  <si>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</si>
  <si>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</si>
  <si>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</si>
  <si>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</si>
  <si>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</si>
  <si>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</si>
  <si>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</si>
  <si>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</si>
  <si>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</si>
  <si>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</si>
  <si>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</si>
  <si>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</si>
  <si>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</si>
  <si>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</si>
  <si>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</si>
  <si>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</si>
  <si>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</si>
  <si>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</si>
  <si>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</si>
  <si>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</si>
  <si>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</si>
  <si>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</si>
  <si>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</si>
  <si>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</si>
  <si>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</si>
  <si>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</si>
  <si>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</si>
  <si>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</si>
  <si>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</si>
  <si>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</si>
  <si>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</si>
  <si>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</si>
  <si>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</si>
  <si>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</si>
  <si>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</si>
  <si>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</si>
  <si>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</si>
  <si>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</si>
  <si>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</si>
  <si>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</si>
  <si>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</si>
  <si>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</si>
  <si>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</si>
  <si>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</si>
  <si>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</si>
  <si>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</si>
  <si>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</si>
  <si>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</si>
  <si>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</si>
  <si>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</si>
  <si>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</si>
  <si>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</si>
  <si>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</si>
  <si>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</si>
  <si>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</si>
  <si>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</si>
  <si>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</si>
  <si>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</si>
  <si>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</si>
  <si>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</si>
  <si>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</si>
  <si>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</si>
  <si>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</si>
  <si>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</si>
  <si>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</si>
  <si>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</si>
  <si>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</si>
  <si>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</si>
  <si>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</si>
  <si>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</si>
  <si>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</si>
  <si>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</si>
  <si>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</si>
  <si>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</si>
  <si>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</si>
  <si>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</si>
  <si>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</si>
  <si>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</si>
  <si>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</si>
  <si>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</si>
  <si>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</si>
  <si>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</si>
  <si>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</si>
  <si>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</si>
  <si>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</si>
  <si>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</si>
  <si>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</si>
  <si>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</si>
  <si>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</si>
  <si>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</si>
  <si>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</si>
  <si>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</si>
  <si>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</si>
  <si>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</si>
  <si>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</si>
  <si>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</si>
  <si>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</si>
  <si>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</si>
  <si>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</si>
  <si>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</si>
  <si>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</si>
  <si>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</si>
  <si>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</si>
  <si>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</si>
  <si>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</si>
  <si>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</si>
  <si>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</si>
  <si>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</si>
  <si>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</si>
  <si>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</si>
  <si>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</si>
  <si>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</si>
  <si>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</si>
  <si>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</si>
  <si>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</si>
  <si>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</si>
  <si>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</si>
  <si>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</si>
  <si>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</si>
  <si>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</si>
  <si>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</si>
  <si>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</si>
  <si>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</si>
  <si>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</si>
  <si>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</si>
  <si>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</si>
  <si>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</si>
  <si>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</si>
  <si>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</si>
  <si>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</si>
  <si>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</si>
  <si>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</si>
  <si>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</si>
  <si>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</si>
  <si>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</si>
  <si>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</si>
  <si>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</si>
  <si>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</si>
  <si>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</si>
  <si>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</si>
  <si>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</si>
  <si>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</si>
  <si>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</si>
  <si>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</si>
  <si>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</si>
  <si>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</si>
  <si>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</si>
  <si>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</si>
  <si>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</si>
  <si>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</si>
  <si>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</si>
  <si>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</si>
  <si>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</si>
  <si>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</si>
  <si>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</si>
  <si>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</si>
  <si>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</si>
  <si>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</si>
  <si>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</si>
  <si>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</si>
  <si>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</si>
  <si>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</si>
  <si>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</si>
  <si>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</si>
  <si>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</si>
  <si>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</si>
  <si>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</si>
  <si>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</si>
  <si>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</si>
  <si>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</si>
  <si>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</si>
  <si>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</si>
  <si>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</si>
  <si>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</si>
  <si>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</si>
  <si>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</si>
  <si>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</si>
  <si>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</si>
  <si>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</si>
  <si>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</si>
  <si>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</si>
  <si>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</si>
  <si>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</si>
  <si>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</si>
  <si>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</si>
  <si>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</si>
  <si>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</si>
  <si>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</si>
  <si>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</si>
  <si>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</si>
  <si>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</si>
  <si>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</si>
  <si>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</si>
  <si>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</si>
  <si>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</si>
  <si>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</si>
  <si>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</si>
  <si>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</si>
  <si>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</si>
  <si>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</si>
  <si>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</si>
  <si>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</si>
  <si>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</si>
  <si>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</si>
  <si>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</si>
  <si>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</si>
  <si>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</si>
  <si>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</si>
  <si>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</si>
  <si>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</si>
  <si>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</si>
  <si>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</si>
  <si>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</si>
  <si>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</si>
  <si>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</si>
  <si>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</si>
  <si>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</si>
  <si>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</si>
  <si>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</si>
  <si>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</si>
  <si>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</si>
  <si>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</si>
  <si>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</si>
  <si>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</si>
  <si>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</si>
  <si>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</si>
  <si>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</si>
  <si>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</si>
  <si>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</si>
  <si>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</si>
  <si>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</si>
  <si>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</si>
  <si>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</si>
  <si>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</si>
  <si>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</si>
  <si>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</si>
  <si>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</si>
  <si>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</si>
  <si>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</si>
  <si>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</si>
  <si>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</si>
  <si>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</si>
  <si>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</si>
  <si>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</si>
  <si>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</si>
  <si>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</si>
  <si>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</si>
  <si>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</si>
  <si>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</si>
  <si>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</si>
  <si>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</si>
  <si>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</si>
  <si>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</si>
  <si>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</si>
  <si>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</si>
  <si>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</si>
  <si>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</si>
  <si>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</si>
  <si>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</si>
  <si>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</si>
  <si>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</si>
  <si>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</si>
  <si>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</si>
  <si>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</si>
  <si>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</si>
  <si>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</si>
  <si>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</si>
  <si>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</si>
  <si>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</si>
  <si>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</si>
  <si>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</si>
  <si>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</si>
  <si>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</si>
  <si>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</si>
  <si>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</si>
  <si>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</si>
  <si>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</si>
  <si>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</si>
  <si>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</si>
  <si>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</si>
  <si>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</si>
  <si>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</si>
  <si>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</si>
  <si>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</si>
  <si>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</si>
  <si>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</si>
  <si>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</si>
  <si>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</si>
  <si>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</si>
  <si>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</si>
  <si>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</si>
  <si>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</si>
  <si>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</si>
  <si>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</si>
  <si>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</si>
  <si>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</si>
  <si>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</si>
  <si>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</si>
  <si>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</si>
  <si>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</si>
  <si>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</si>
  <si>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</si>
  <si>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</si>
  <si>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</si>
  <si>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</si>
  <si>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</si>
  <si>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</si>
  <si>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</si>
  <si>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</si>
  <si>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</si>
  <si>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</si>
  <si>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</si>
  <si>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</si>
  <si>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</si>
  <si>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</si>
  <si>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</si>
  <si>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</si>
  <si>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</si>
  <si>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</si>
  <si>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</si>
  <si>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</si>
  <si>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</si>
  <si>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</si>
  <si>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</si>
  <si>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</si>
  <si>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</si>
  <si>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</si>
  <si>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</si>
  <si>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</si>
  <si>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</si>
  <si>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</si>
  <si>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</si>
  <si>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</si>
  <si>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</si>
  <si>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</si>
  <si>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</si>
  <si>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</si>
  <si>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</si>
  <si>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</si>
  <si>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</si>
  <si>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</si>
  <si>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</si>
  <si>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</si>
  <si>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</si>
  <si>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</si>
  <si>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</si>
  <si>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</si>
  <si>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</si>
  <si>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</si>
  <si>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</si>
  <si>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</si>
  <si>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</si>
  <si>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</si>
  <si>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</si>
  <si>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</si>
  <si>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</si>
  <si>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</si>
  <si>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</si>
  <si>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</si>
  <si>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</si>
  <si>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</si>
  <si>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</si>
  <si>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</si>
  <si>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</si>
  <si>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</si>
  <si>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</si>
  <si>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</si>
  <si>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</si>
  <si>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</si>
  <si>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</si>
  <si>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</si>
  <si>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</si>
  <si>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</si>
  <si>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</si>
  <si>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</si>
  <si>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</si>
  <si>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</si>
  <si>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</si>
  <si>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</si>
  <si>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</si>
  <si>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</si>
  <si>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</si>
  <si>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</si>
  <si>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</si>
  <si>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</si>
  <si>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</si>
  <si>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</si>
  <si>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</si>
  <si>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</si>
  <si>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</si>
  <si>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</si>
  <si>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</si>
  <si>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</si>
  <si>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</si>
  <si>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</si>
  <si>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</si>
  <si>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</si>
  <si>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</si>
  <si>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</si>
  <si>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</si>
  <si>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</si>
  <si>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</si>
  <si>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</si>
  <si>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</si>
  <si>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</si>
  <si>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</si>
  <si>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</si>
  <si>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</si>
  <si>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</si>
  <si>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</si>
  <si>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</si>
  <si>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</si>
  <si>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</si>
  <si>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</si>
  <si>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</si>
  <si>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</si>
  <si>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</si>
  <si>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</si>
  <si>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</si>
  <si>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</si>
  <si>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</si>
  <si>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</si>
  <si>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</si>
  <si>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</si>
  <si>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</si>
  <si>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</si>
  <si>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</si>
  <si>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</si>
  <si>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</si>
  <si>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</si>
  <si>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</si>
  <si>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</si>
  <si>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</si>
  <si>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</si>
  <si>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</si>
  <si>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</si>
  <si>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</si>
  <si>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</si>
  <si>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</si>
  <si>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</si>
  <si>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</si>
  <si>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</si>
  <si>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</si>
  <si>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</si>
  <si>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</si>
  <si>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</si>
  <si>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</si>
  <si>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</si>
  <si>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</si>
  <si>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</si>
  <si>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</si>
  <si>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</si>
  <si>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</si>
  <si>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</si>
  <si>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</si>
  <si>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</si>
  <si>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</si>
  <si>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</si>
  <si>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</si>
  <si>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</si>
  <si>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</si>
  <si>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</si>
  <si>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</si>
  <si>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</si>
  <si>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</si>
  <si>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</si>
  <si>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</si>
  <si>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</si>
  <si>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</si>
  <si>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</si>
  <si>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</si>
  <si>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</si>
  <si>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</si>
  <si>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</si>
  <si>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</si>
  <si>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</si>
  <si>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</si>
  <si>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</si>
  <si>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</si>
  <si>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</si>
  <si>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</si>
  <si>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</si>
  <si>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</si>
  <si>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</si>
  <si>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</si>
  <si>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</si>
  <si>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</si>
  <si>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</si>
  <si>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</si>
  <si>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</si>
  <si>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</si>
  <si>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</si>
  <si>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</si>
  <si>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</si>
  <si>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</si>
  <si>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</si>
  <si>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</si>
  <si>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</si>
  <si>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</si>
  <si>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</si>
  <si>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</si>
  <si>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</si>
  <si>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</si>
  <si>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</si>
  <si>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</si>
  <si>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</si>
  <si>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</si>
  <si>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</si>
  <si>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</si>
  <si>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</si>
  <si>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</si>
  <si>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</si>
  <si>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</si>
  <si>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</si>
  <si>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</si>
  <si>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</si>
  <si>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</si>
  <si>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</si>
  <si>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</si>
  <si>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</si>
  <si>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</si>
  <si>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</si>
  <si>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</si>
  <si>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</si>
  <si>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</si>
  <si>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</si>
  <si>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</si>
  <si>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</si>
  <si>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</si>
  <si>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</si>
  <si>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</si>
  <si>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</si>
  <si>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</si>
  <si>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</si>
  <si>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</si>
  <si>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</si>
  <si>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</si>
  <si>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</si>
  <si>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</si>
  <si>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</si>
  <si>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</si>
  <si>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</si>
  <si>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</si>
  <si>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</si>
  <si>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</si>
  <si>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</si>
  <si>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</si>
  <si>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</si>
  <si>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</si>
  <si>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</si>
  <si>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</si>
  <si>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</si>
  <si>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</si>
  <si>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</si>
  <si>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</si>
  <si>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</si>
  <si>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</si>
  <si>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</si>
  <si>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</si>
  <si>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</si>
  <si>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</si>
  <si>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</si>
  <si>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</si>
  <si>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</si>
  <si>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</si>
  <si>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</si>
  <si>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</si>
  <si>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</si>
  <si>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</si>
  <si>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</si>
  <si>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</si>
  <si>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</si>
  <si>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</si>
  <si>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</si>
  <si>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</si>
  <si>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</si>
  <si>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</si>
  <si>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</si>
  <si>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</si>
  <si>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</si>
  <si>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</si>
  <si>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</si>
  <si>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</si>
  <si>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</si>
  <si>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</si>
  <si>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</si>
  <si>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</si>
  <si>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</si>
  <si>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</si>
  <si>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</si>
  <si>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</si>
  <si>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</si>
  <si>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</si>
  <si>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</si>
  <si>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</si>
  <si>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</si>
  <si>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</si>
  <si>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</si>
  <si>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</si>
  <si>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</si>
  <si>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</si>
  <si>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</si>
  <si>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</si>
  <si>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</si>
  <si>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</si>
  <si>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</si>
  <si>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</si>
  <si>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</si>
  <si>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</si>
  <si>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</si>
  <si>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</si>
  <si>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</si>
  <si>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</si>
  <si>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</si>
  <si>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</si>
  <si>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</si>
  <si>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</si>
  <si>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</si>
  <si>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</si>
  <si>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</si>
  <si>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</si>
  <si>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</si>
  <si>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</si>
  <si>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</si>
  <si>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</si>
  <si>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</si>
  <si>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</si>
  <si>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</si>
  <si>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</si>
  <si>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</si>
  <si>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</si>
  <si>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</si>
  <si>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</si>
  <si>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</si>
  <si>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</si>
  <si>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</si>
  <si>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</si>
  <si>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</si>
  <si>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</si>
  <si>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</si>
  <si>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</si>
  <si>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</si>
  <si>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</si>
  <si>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</si>
  <si>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</si>
  <si>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</si>
  <si>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</si>
  <si>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</si>
  <si>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</si>
  <si>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</si>
  <si>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</si>
  <si>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</si>
  <si>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</si>
  <si>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</si>
  <si>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</si>
  <si>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</si>
  <si>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</si>
  <si>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</si>
  <si>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</si>
  <si>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</si>
  <si>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</si>
  <si>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</si>
  <si>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</si>
  <si>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</si>
  <si>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</si>
  <si>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</si>
  <si>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</si>
  <si>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</si>
  <si>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</si>
  <si>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</si>
  <si>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</si>
  <si>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</si>
  <si>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</si>
  <si>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</si>
  <si>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</si>
  <si>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</si>
  <si>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</si>
  <si>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</si>
  <si>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</si>
  <si>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</si>
  <si>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</si>
  <si>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</si>
  <si>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</si>
  <si>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</si>
  <si>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</si>
  <si>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</si>
  <si>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</si>
  <si>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</si>
  <si>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</si>
  <si>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</si>
  <si>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</si>
  <si>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</si>
  <si>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</si>
  <si>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</si>
  <si>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</si>
  <si>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</si>
  <si>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</si>
  <si>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</si>
  <si>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</si>
  <si>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</si>
  <si>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</si>
  <si>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</si>
  <si>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</si>
  <si>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</si>
  <si>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</si>
  <si>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</si>
  <si>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</si>
  <si>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</si>
  <si>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</si>
  <si>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</si>
  <si>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</si>
  <si>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</si>
  <si>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</si>
  <si>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</si>
  <si>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</si>
  <si>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</si>
  <si>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</si>
  <si>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</si>
  <si>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</si>
  <si>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</si>
  <si>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</si>
  <si>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</si>
  <si>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</si>
  <si>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</si>
  <si>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</si>
  <si>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</si>
  <si>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</si>
  <si>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</si>
  <si>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</si>
  <si>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</si>
  <si>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</si>
  <si>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</si>
  <si>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</si>
  <si>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</si>
  <si>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</si>
  <si>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</si>
  <si>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</si>
  <si>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</si>
  <si>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</si>
  <si>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</si>
  <si>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</si>
  <si>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</si>
  <si>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</si>
  <si>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</si>
  <si>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</si>
  <si>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</si>
  <si>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</si>
  <si>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</si>
  <si>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</si>
  <si>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</si>
  <si>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</si>
  <si>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</si>
  <si>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</si>
  <si>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</si>
  <si>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</si>
  <si>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</si>
  <si>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</si>
  <si>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</si>
  <si>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</si>
  <si>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</si>
  <si>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</si>
  <si>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</si>
  <si>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</si>
  <si>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</si>
  <si>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</si>
  <si>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</si>
  <si>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</si>
  <si>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</si>
  <si>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</si>
  <si>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</si>
  <si>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</si>
  <si>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</si>
  <si>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</si>
  <si>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</si>
  <si>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</si>
  <si>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</si>
  <si>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</si>
  <si>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</si>
  <si>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</si>
  <si>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</si>
  <si>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</si>
  <si>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</si>
  <si>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</si>
  <si>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</si>
  <si>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</si>
  <si>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</si>
  <si>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</si>
  <si>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</si>
  <si>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</si>
  <si>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</si>
  <si>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</si>
  <si>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</si>
  <si>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</si>
  <si>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</si>
  <si>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</si>
  <si>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</si>
  <si>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</si>
  <si>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</si>
  <si>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</si>
  <si>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</si>
  <si>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</si>
  <si>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</si>
  <si>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</si>
  <si>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</si>
  <si>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</si>
  <si>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</si>
  <si>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</si>
  <si>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</si>
  <si>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</si>
  <si>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</si>
  <si>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</si>
  <si>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</si>
  <si>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</si>
  <si>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</si>
  <si>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</si>
  <si>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</si>
  <si>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</si>
  <si>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</si>
  <si>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</si>
  <si>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</si>
  <si>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</si>
  <si>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</si>
  <si>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</si>
  <si>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</si>
  <si>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</si>
  <si>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</si>
  <si>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</si>
  <si>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</si>
  <si>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</si>
  <si>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</si>
  <si>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</si>
  <si>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</si>
  <si>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</si>
  <si>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</si>
  <si>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</si>
  <si>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</si>
  <si>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</si>
  <si>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</si>
  <si>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</si>
  <si>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</si>
  <si>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</si>
  <si>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</si>
  <si>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</si>
  <si>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</si>
  <si>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</si>
  <si>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</si>
  <si>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</si>
  <si>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</si>
  <si>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</si>
  <si>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</si>
  <si>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</si>
  <si>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</si>
  <si>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</si>
  <si>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</si>
  <si>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</si>
  <si>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</si>
  <si>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</si>
  <si>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</si>
  <si>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</si>
  <si>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</si>
  <si>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</si>
  <si>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</si>
  <si>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</si>
  <si>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</si>
  <si>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</si>
  <si>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</si>
  <si>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</si>
  <si>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</si>
  <si>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</si>
  <si>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</si>
  <si>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</si>
  <si>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</si>
  <si>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</si>
  <si>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</si>
  <si>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</si>
  <si>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</si>
  <si>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</si>
  <si>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</si>
  <si>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</si>
  <si>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</si>
  <si>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</si>
  <si>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</si>
  <si>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</si>
  <si>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</si>
  <si>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</si>
  <si>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</si>
  <si>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</si>
  <si>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</si>
  <si>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</si>
  <si>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</si>
  <si>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</si>
  <si>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</si>
  <si>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</si>
  <si>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</si>
  <si>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</si>
  <si>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</si>
  <si>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</si>
  <si>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</si>
  <si>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</si>
  <si>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</si>
  <si>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</si>
  <si>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</si>
  <si>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</si>
  <si>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</si>
  <si>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</si>
  <si>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</si>
  <si>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</si>
  <si>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</si>
  <si>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</si>
  <si>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</si>
  <si>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</si>
  <si>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</si>
  <si>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</si>
  <si>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</si>
  <si>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</si>
  <si>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</si>
  <si>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</si>
  <si>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</si>
  <si>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</si>
  <si>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</si>
  <si>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</si>
  <si>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</si>
  <si>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</si>
  <si>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</si>
  <si>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</si>
  <si>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</si>
  <si>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</si>
  <si>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</si>
  <si>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</si>
  <si>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</si>
  <si>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</si>
  <si>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</si>
  <si>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</si>
  <si>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</si>
  <si>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</si>
  <si>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</si>
  <si>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</si>
  <si>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</si>
  <si>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</si>
  <si>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</si>
  <si>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</si>
  <si>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</si>
  <si>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</si>
  <si>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</si>
  <si>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</si>
  <si>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</si>
  <si>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</si>
  <si>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</si>
  <si>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</si>
  <si>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</si>
  <si>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</si>
  <si>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</si>
  <si>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</si>
  <si>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</si>
  <si>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</si>
  <si>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</si>
  <si>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</si>
  <si>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</si>
  <si>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</si>
  <si>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</si>
  <si>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</si>
  <si>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</si>
  <si>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</si>
  <si>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</si>
  <si>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</si>
  <si>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</si>
  <si>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</si>
  <si>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</si>
  <si>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</si>
  <si>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</si>
  <si>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</si>
  <si>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</si>
  <si>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</si>
  <si>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</si>
  <si>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</si>
  <si>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</si>
  <si>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</si>
  <si>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</si>
  <si>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</si>
  <si>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</si>
  <si>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</si>
  <si>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</si>
  <si>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</si>
  <si>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</si>
  <si>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</si>
  <si>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</si>
  <si>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</si>
  <si>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</si>
  <si>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</si>
  <si>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</si>
  <si>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</si>
  <si>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</si>
  <si>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</si>
  <si>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</si>
  <si>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</si>
  <si>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</si>
  <si>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</si>
  <si>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</si>
  <si>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</si>
  <si>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</si>
  <si>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</si>
  <si>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</si>
  <si>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</si>
  <si>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</si>
  <si>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</si>
  <si>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</si>
  <si>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</si>
  <si>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</si>
  <si>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</si>
  <si>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</si>
  <si>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</si>
  <si>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</si>
  <si>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</si>
  <si>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</si>
  <si>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</si>
  <si>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</si>
  <si>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</si>
  <si>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</si>
  <si>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</si>
  <si>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</si>
  <si>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</si>
  <si>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</si>
  <si>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</si>
  <si>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</si>
  <si>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</si>
  <si>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</si>
  <si>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</si>
  <si>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</si>
  <si>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</si>
  <si>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</si>
  <si>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</si>
  <si>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</si>
  <si>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</si>
  <si>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</si>
  <si>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</si>
  <si>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</si>
  <si>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</si>
  <si>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</si>
  <si>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</si>
  <si>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</si>
  <si>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</si>
  <si>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</si>
  <si>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</si>
  <si>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</si>
  <si>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</si>
  <si>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</si>
  <si>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</si>
  <si>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</si>
  <si>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</si>
  <si>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</si>
  <si>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</si>
  <si>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</si>
  <si>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</si>
  <si>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</si>
  <si>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</si>
  <si>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</si>
  <si>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</si>
  <si>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</si>
  <si>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</si>
  <si>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</si>
  <si>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</si>
  <si>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</si>
  <si>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</si>
  <si>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</si>
  <si>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</si>
  <si>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</si>
  <si>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</si>
  <si>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</si>
  <si>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</si>
  <si>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</si>
  <si>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</si>
  <si>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</si>
  <si>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</si>
  <si>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</si>
  <si>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</si>
  <si>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</si>
  <si>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</si>
  <si>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</si>
  <si>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</si>
  <si>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</si>
  <si>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</si>
  <si>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</si>
  <si>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</si>
  <si>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</si>
  <si>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</si>
  <si>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</si>
  <si>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</si>
  <si>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</si>
  <si>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</si>
  <si>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</si>
  <si>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</si>
  <si>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</si>
  <si>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</si>
  <si>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</si>
  <si>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</si>
  <si>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</si>
  <si>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</si>
  <si>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</si>
  <si>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</si>
  <si>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</si>
  <si>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</si>
  <si>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</si>
  <si>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</si>
  <si>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</si>
  <si>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</si>
  <si>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</si>
  <si>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</si>
  <si>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</si>
  <si>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</si>
  <si>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</si>
  <si>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</si>
  <si>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</si>
  <si>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</si>
  <si>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</si>
  <si>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</si>
  <si>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</si>
  <si>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</si>
  <si>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</si>
  <si>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</si>
  <si>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</si>
  <si>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</si>
  <si>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</si>
  <si>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</si>
  <si>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</si>
  <si>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</si>
  <si>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</si>
  <si>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</si>
  <si>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</si>
  <si>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</si>
  <si>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</si>
  <si>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</si>
  <si>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</si>
  <si>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</si>
  <si>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</si>
  <si>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</si>
  <si>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</si>
  <si>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</si>
  <si>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</si>
  <si>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</si>
  <si>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</si>
  <si>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</si>
  <si>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</si>
  <si>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</si>
  <si>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</si>
  <si>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</si>
  <si>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</si>
  <si>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</si>
  <si>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</si>
  <si>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</si>
  <si>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</si>
  <si>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</si>
  <si>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</si>
  <si>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</si>
  <si>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</si>
  <si>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</si>
  <si>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</si>
  <si>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</si>
  <si>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</si>
  <si>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</si>
  <si>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</si>
  <si>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</si>
  <si>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</si>
  <si>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</si>
  <si>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</si>
  <si>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</si>
  <si>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</si>
  <si>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</si>
  <si>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</si>
  <si>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</si>
  <si>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</si>
  <si>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</si>
  <si>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</si>
  <si>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</si>
  <si>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</si>
  <si>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</si>
  <si>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</si>
  <si>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</si>
  <si>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</si>
  <si>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</si>
  <si>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</si>
  <si>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</si>
  <si>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</si>
  <si>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</si>
  <si>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</si>
  <si>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</si>
  <si>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</si>
  <si>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</si>
  <si>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</si>
  <si>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</si>
  <si>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</si>
  <si>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</si>
  <si>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</si>
  <si>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</si>
  <si>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</si>
  <si>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</si>
  <si>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</si>
  <si>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</si>
  <si>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</si>
  <si>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</si>
  <si>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</si>
  <si>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</si>
  <si>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</si>
  <si>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</si>
  <si>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</si>
  <si>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</si>
  <si>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</si>
  <si>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</si>
  <si>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</si>
  <si>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</si>
  <si>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</si>
  <si>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</si>
  <si>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</si>
  <si>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</si>
  <si>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</si>
  <si>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</si>
  <si>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</si>
  <si>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</si>
  <si>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</si>
  <si>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</si>
  <si>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</si>
  <si>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</si>
  <si>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</si>
  <si>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</si>
  <si>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</si>
  <si>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</si>
  <si>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</si>
  <si>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</si>
  <si>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</si>
  <si>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</si>
  <si>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</si>
  <si>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</si>
  <si>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</si>
  <si>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</si>
  <si>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</si>
  <si>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</si>
  <si>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</si>
  <si>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</si>
  <si>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</si>
  <si>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</si>
  <si>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</si>
  <si>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</si>
  <si>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</si>
  <si>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</si>
  <si>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</si>
  <si>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</si>
  <si>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</si>
  <si>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</si>
  <si>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</si>
  <si>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</si>
  <si>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</si>
  <si>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</si>
  <si>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</si>
  <si>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</si>
  <si>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</si>
  <si>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</si>
  <si>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</si>
  <si>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</si>
  <si>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</si>
  <si>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</si>
  <si>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</si>
  <si>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</si>
  <si>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</si>
  <si>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</si>
  <si>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</si>
  <si>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</si>
  <si>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</si>
  <si>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</si>
  <si>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</si>
  <si>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</si>
  <si>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</si>
  <si>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</si>
  <si>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</si>
  <si>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</si>
  <si>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</si>
  <si>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</si>
  <si>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</si>
  <si>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</si>
  <si>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</si>
  <si>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</si>
  <si>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</si>
  <si>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</si>
  <si>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</si>
  <si>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</si>
  <si>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</si>
  <si>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</si>
  <si>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</si>
  <si>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</si>
  <si>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</si>
  <si>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</si>
  <si>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</si>
  <si>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</si>
  <si>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</si>
  <si>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</si>
  <si>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</si>
  <si>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</si>
  <si>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</si>
  <si>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</si>
  <si>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</si>
  <si>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</si>
  <si>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</si>
  <si>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</si>
  <si>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</si>
  <si>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</si>
  <si>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</si>
  <si>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</si>
  <si>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</si>
  <si>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</si>
  <si>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</si>
  <si>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</si>
  <si>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</si>
  <si>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</si>
  <si>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</si>
  <si>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</si>
  <si>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</si>
  <si>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</si>
  <si>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</si>
  <si>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</si>
  <si>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</si>
  <si>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</si>
  <si>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</si>
  <si>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</si>
  <si>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</si>
  <si>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</si>
  <si>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</si>
  <si>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</si>
  <si>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</si>
  <si>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</si>
  <si>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</si>
  <si>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</si>
  <si>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</si>
  <si>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</si>
  <si>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</si>
  <si>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</si>
  <si>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</si>
  <si>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</si>
  <si>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</si>
  <si>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</si>
  <si>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</si>
  <si>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</si>
  <si>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</si>
  <si>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</si>
  <si>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</si>
  <si>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</si>
  <si>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</si>
  <si>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</si>
  <si>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</si>
  <si>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</si>
  <si>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</si>
  <si>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</si>
  <si>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</si>
  <si>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</si>
  <si>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</si>
  <si>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</si>
  <si>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</si>
  <si>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</si>
  <si>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</si>
  <si>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</si>
  <si>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</si>
  <si>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</si>
  <si>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</si>
  <si>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</si>
  <si>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</si>
  <si>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</si>
  <si>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</si>
  <si>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</si>
  <si>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</si>
  <si>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</si>
  <si>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</si>
  <si>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</si>
  <si>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</si>
  <si>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</si>
  <si>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</si>
  <si>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</si>
  <si>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</si>
  <si>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</si>
  <si>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</si>
  <si>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</si>
  <si>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</si>
  <si>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</si>
  <si>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</si>
  <si>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</si>
  <si>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</si>
  <si>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</si>
  <si>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</si>
  <si>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</si>
  <si>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</si>
  <si>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</si>
  <si>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</si>
  <si>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</si>
  <si>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</si>
  <si>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</si>
  <si>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</si>
  <si>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</si>
  <si>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</si>
  <si>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</si>
  <si>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</si>
  <si>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</si>
  <si>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</si>
  <si>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</si>
  <si>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</si>
  <si>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</si>
  <si>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</si>
  <si>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</si>
  <si>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</si>
  <si>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</si>
  <si>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</si>
  <si>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</si>
  <si>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</si>
  <si>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</si>
  <si>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</si>
  <si>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</si>
  <si>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</si>
  <si>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</si>
  <si>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</si>
  <si>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</si>
  <si>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</si>
  <si>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</si>
  <si>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</si>
  <si>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</si>
  <si>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</si>
  <si>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</si>
  <si>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</si>
  <si>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</si>
  <si>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</si>
  <si>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</si>
  <si>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</si>
  <si>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</si>
  <si>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</si>
  <si>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</si>
  <si>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</si>
  <si>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</si>
  <si>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</si>
  <si>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</si>
  <si>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</si>
  <si>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</si>
  <si>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</si>
  <si>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</si>
  <si>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</si>
  <si>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</si>
  <si>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</si>
  <si>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</si>
  <si>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</si>
  <si>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</si>
  <si>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</si>
  <si>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</si>
  <si>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</si>
  <si>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</si>
  <si>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</si>
  <si>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</si>
  <si>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</si>
  <si>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</si>
  <si>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</si>
  <si>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</si>
  <si>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</si>
  <si>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</si>
  <si>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</si>
  <si>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</si>
  <si>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</si>
  <si>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</si>
  <si>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</si>
  <si>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</si>
  <si>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</si>
  <si>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</si>
  <si>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</si>
  <si>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</si>
  <si>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</si>
  <si>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</si>
  <si>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</si>
  <si>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</si>
  <si>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</si>
  <si>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</si>
  <si>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</si>
  <si>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</si>
  <si>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</si>
  <si>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</si>
  <si>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</si>
  <si>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</si>
  <si>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</si>
  <si>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</si>
  <si>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</si>
  <si>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</si>
  <si>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</si>
  <si>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</si>
  <si>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</si>
  <si>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</si>
  <si>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</si>
  <si>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</si>
  <si>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</si>
  <si>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</si>
  <si>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</si>
  <si>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</si>
  <si>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</si>
  <si>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</si>
  <si>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</si>
  <si>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</si>
  <si>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</si>
  <si>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</si>
  <si>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</si>
  <si>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</si>
  <si>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</si>
  <si>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</si>
  <si>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</si>
  <si>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</si>
  <si>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</si>
  <si>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</si>
  <si>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</si>
  <si>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</si>
  <si>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</si>
  <si>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</si>
  <si>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</si>
  <si>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</si>
  <si>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</si>
  <si>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</si>
  <si>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</si>
  <si>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</si>
  <si>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</si>
  <si>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</si>
  <si>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</si>
  <si>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</si>
  <si>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</si>
  <si>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</si>
  <si>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</si>
  <si>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</si>
  <si>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</si>
  <si>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</si>
  <si>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</si>
  <si>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</si>
  <si>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</si>
  <si>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</si>
  <si>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</si>
  <si>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</si>
  <si>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</si>
  <si>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</si>
  <si>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</si>
  <si>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</si>
  <si>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</si>
  <si>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</si>
  <si>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</si>
  <si>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</si>
  <si>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</si>
  <si>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</si>
  <si>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</si>
  <si>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</si>
  <si>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</si>
  <si>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</si>
  <si>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</si>
  <si>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</si>
  <si>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</si>
  <si>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</si>
  <si>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</si>
  <si>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</si>
  <si>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</si>
  <si>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</si>
  <si>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</si>
  <si>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</si>
  <si>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</si>
  <si>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</si>
  <si>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</si>
  <si>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</si>
  <si>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</si>
  <si>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</si>
  <si>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</si>
  <si>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</si>
  <si>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</si>
  <si>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</si>
  <si>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</si>
  <si>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</si>
  <si>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</si>
  <si>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</si>
  <si>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</si>
  <si>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</si>
  <si>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</si>
  <si>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</si>
  <si>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</si>
  <si>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</si>
  <si>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</si>
  <si>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</si>
  <si>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</si>
  <si>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</si>
  <si>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</si>
  <si>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</si>
  <si>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</si>
  <si>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</si>
  <si>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</si>
  <si>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</si>
  <si>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</si>
  <si>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</si>
  <si>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</si>
  <si>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</si>
  <si>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</si>
  <si>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</si>
  <si>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</si>
  <si>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</si>
  <si>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</si>
  <si>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</si>
  <si>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</si>
  <si>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</si>
  <si>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</si>
  <si>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</si>
  <si>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</si>
  <si>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</si>
  <si>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</si>
  <si>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</si>
  <si>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</si>
  <si>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</si>
  <si>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</si>
  <si>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</si>
  <si>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</si>
  <si>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</si>
  <si>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</si>
  <si>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</si>
  <si>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</si>
  <si>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</si>
  <si>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</si>
  <si>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</si>
  <si>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</si>
  <si>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</si>
  <si>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</si>
  <si>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</si>
  <si>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</si>
  <si>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</si>
  <si>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</si>
  <si>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</si>
  <si>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</si>
  <si>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</si>
  <si>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</si>
  <si>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</si>
  <si>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</si>
  <si>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</si>
  <si>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</si>
  <si>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</si>
  <si>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</si>
  <si>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</si>
  <si>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</si>
  <si>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</si>
  <si>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</si>
  <si>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</si>
  <si>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</si>
  <si>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</si>
  <si>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</si>
  <si>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</si>
  <si>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</si>
  <si>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</si>
  <si>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</si>
  <si>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</si>
  <si>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</si>
  <si>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</si>
  <si>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</si>
  <si>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</si>
  <si>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</si>
  <si>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</si>
  <si>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</si>
  <si>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</si>
  <si>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</si>
  <si>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</si>
  <si>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</si>
  <si>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</si>
  <si>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</si>
  <si>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</si>
  <si>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</si>
  <si>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</si>
  <si>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</si>
  <si>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</si>
  <si>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</si>
  <si>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</si>
  <si>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</si>
  <si>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</si>
  <si>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</si>
  <si>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</si>
  <si>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</si>
  <si>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</si>
  <si>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</si>
  <si>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</si>
  <si>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</si>
  <si>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</si>
  <si>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</si>
  <si>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</si>
  <si>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</si>
  <si>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</si>
  <si>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</si>
  <si>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</si>
  <si>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</si>
  <si>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</si>
  <si>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</si>
  <si>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</si>
  <si>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</si>
  <si>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</si>
  <si>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</si>
  <si>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</si>
  <si>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</si>
  <si>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</si>
  <si>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</si>
  <si>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</si>
  <si>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</si>
  <si>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</si>
  <si>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</si>
  <si>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</si>
  <si>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</si>
  <si>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</si>
  <si>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</si>
  <si>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</si>
  <si>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</si>
  <si>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</si>
  <si>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</si>
  <si>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</si>
  <si>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</si>
  <si>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</si>
  <si>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</si>
  <si>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</si>
  <si>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</si>
  <si>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</si>
  <si>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</si>
  <si>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</si>
  <si>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</si>
  <si>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</si>
  <si>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</si>
  <si>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</si>
  <si>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</si>
  <si>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</si>
  <si>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</si>
  <si>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</si>
  <si>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</si>
  <si>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</si>
  <si>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</si>
  <si>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</si>
  <si>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</si>
  <si>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</si>
  <si>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</si>
  <si>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</si>
  <si>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</si>
  <si>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</si>
  <si>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</si>
  <si>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</si>
  <si>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</si>
  <si>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</si>
  <si>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</si>
  <si>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</si>
  <si>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</si>
  <si>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</si>
  <si>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</si>
  <si>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</si>
  <si>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</si>
  <si>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</si>
  <si>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</si>
  <si>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</si>
  <si>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</si>
  <si>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</si>
  <si>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</si>
  <si>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</si>
  <si>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</si>
  <si>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</si>
  <si>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</si>
  <si>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</si>
  <si>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</si>
  <si>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</si>
  <si>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</si>
  <si>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</si>
  <si>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</si>
  <si>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</si>
  <si>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</si>
  <si>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</si>
  <si>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</si>
  <si>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</si>
  <si>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</si>
  <si>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</si>
  <si>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</si>
  <si>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</si>
  <si>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</si>
  <si>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</si>
  <si>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</si>
  <si>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</si>
  <si>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</si>
  <si>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</si>
  <si>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</si>
  <si>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</si>
  <si>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</si>
  <si>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</si>
  <si>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</si>
  <si>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</si>
  <si>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</si>
  <si>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</si>
  <si>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</si>
  <si>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</si>
  <si>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</si>
  <si>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</si>
  <si>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</si>
  <si>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</si>
  <si>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</si>
  <si>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</si>
  <si>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</si>
  <si>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</si>
  <si>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</si>
  <si>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</si>
  <si>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</si>
  <si>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</si>
  <si>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</si>
  <si>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</si>
  <si>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</si>
  <si>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</si>
  <si>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</si>
  <si>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</si>
  <si>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</si>
  <si>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</si>
  <si>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</si>
  <si>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</si>
  <si>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</si>
  <si>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</si>
  <si>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</si>
  <si>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</si>
  <si>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</si>
  <si>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</si>
  <si>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</si>
  <si>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</si>
  <si>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</si>
  <si>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</si>
  <si>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</si>
  <si>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</si>
  <si>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</si>
  <si>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</si>
  <si>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</si>
  <si>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</si>
  <si>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</si>
  <si>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</si>
  <si>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</si>
  <si>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</si>
  <si>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</si>
  <si>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</si>
  <si>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</si>
  <si>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</si>
  <si>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</si>
  <si>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</si>
  <si>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</si>
  <si>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</si>
  <si>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</si>
  <si>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</si>
  <si>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</si>
  <si>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</si>
  <si>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</si>
  <si>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</si>
  <si>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</si>
  <si>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</si>
  <si>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</si>
  <si>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</si>
  <si>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</si>
  <si>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</si>
  <si>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</si>
  <si>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</si>
  <si>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</si>
  <si>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</si>
  <si>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</si>
  <si>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</si>
  <si>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</si>
  <si>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</si>
  <si>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</si>
  <si>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</si>
  <si>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</si>
  <si>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</si>
  <si>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</si>
  <si>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</si>
  <si>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</si>
  <si>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</si>
  <si>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</si>
  <si>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</si>
  <si>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</si>
  <si>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</si>
  <si>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</si>
  <si>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</si>
  <si>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</si>
  <si>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</si>
  <si>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</si>
  <si>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</si>
  <si>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</si>
  <si>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</si>
  <si>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</si>
  <si>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</si>
  <si>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</si>
  <si>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</si>
  <si>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</si>
  <si>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</si>
  <si>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</si>
  <si>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</si>
  <si>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</si>
  <si>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</si>
  <si>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</si>
  <si>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</si>
  <si>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</si>
  <si>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</si>
  <si>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</si>
  <si>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</si>
  <si>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</si>
  <si>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</si>
  <si>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</si>
  <si>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</si>
  <si>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</si>
  <si>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</si>
  <si>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</si>
  <si>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</si>
  <si>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</si>
  <si>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</si>
  <si>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</si>
  <si>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</si>
  <si>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</si>
  <si>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</si>
  <si>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</si>
  <si>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</si>
  <si>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</si>
  <si>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</si>
  <si>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</si>
  <si>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</si>
  <si>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</si>
  <si>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</si>
  <si>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</si>
  <si>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</si>
  <si>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</si>
  <si>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</si>
  <si>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</si>
  <si>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</si>
  <si>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</si>
  <si>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</si>
  <si>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</si>
  <si>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</si>
  <si>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</si>
  <si>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</si>
  <si>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</si>
  <si>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</si>
  <si>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</si>
  <si>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</si>
  <si>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</si>
  <si>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</si>
  <si>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</si>
  <si>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</si>
  <si>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</si>
  <si>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</si>
  <si>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</si>
  <si>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</si>
  <si>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</si>
  <si>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</si>
  <si>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</si>
  <si>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</si>
  <si>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</si>
  <si>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</si>
  <si>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</si>
  <si>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</si>
  <si>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</si>
  <si>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</si>
  <si>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</si>
  <si>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</si>
  <si>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</si>
  <si>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</si>
  <si>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</si>
  <si>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</si>
  <si>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</si>
  <si>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</si>
  <si>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</si>
  <si>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</si>
  <si>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</si>
  <si>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</si>
  <si>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</si>
  <si>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</si>
  <si>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</si>
  <si>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</si>
  <si>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</si>
  <si>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</si>
  <si>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</si>
  <si>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</si>
  <si>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</si>
  <si>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</si>
  <si>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</si>
  <si>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</si>
  <si>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</si>
  <si>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</si>
  <si>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</si>
  <si>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</si>
  <si>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</si>
  <si>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</si>
  <si>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</si>
  <si>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</si>
  <si>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</si>
  <si>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</si>
  <si>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</si>
  <si>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</si>
  <si>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</si>
  <si>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</si>
  <si>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</si>
  <si>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</si>
  <si>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</si>
  <si>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</si>
  <si>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</si>
  <si>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</si>
  <si>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</si>
  <si>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</si>
  <si>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</si>
  <si>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</si>
  <si>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</si>
  <si>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</si>
  <si>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</si>
  <si>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</si>
  <si>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</si>
  <si>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</si>
  <si>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</si>
  <si>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</si>
  <si>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</si>
  <si>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</si>
  <si>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</si>
  <si>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</si>
  <si>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</si>
  <si>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</si>
  <si>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</si>
  <si>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</si>
  <si>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</si>
  <si>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</si>
  <si>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</si>
  <si>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</si>
  <si>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</si>
  <si>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</si>
  <si>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</si>
  <si>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</si>
  <si>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</si>
  <si>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</si>
  <si>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</si>
  <si>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</si>
  <si>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</si>
  <si>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</si>
  <si>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</si>
  <si>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</si>
  <si>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</si>
  <si>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</si>
  <si>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</si>
  <si>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</si>
  <si>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</si>
  <si>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</si>
  <si>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</si>
  <si>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</si>
  <si>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</si>
  <si>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</si>
  <si>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</si>
  <si>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</si>
  <si>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</si>
  <si>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</si>
  <si>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</si>
  <si>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</si>
  <si>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</si>
  <si>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</si>
  <si>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</si>
  <si>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</si>
  <si>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</si>
  <si>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</si>
  <si>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</si>
  <si>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</si>
  <si>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</si>
  <si>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</si>
  <si>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</si>
  <si>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</si>
  <si>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</si>
  <si>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</si>
  <si>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</si>
  <si>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</si>
  <si>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</si>
  <si>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</si>
  <si>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</si>
  <si>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</si>
  <si>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</si>
  <si>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</si>
  <si>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</si>
  <si>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</si>
  <si>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</si>
  <si>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</si>
  <si>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</si>
  <si>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</si>
  <si>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</si>
  <si>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</si>
  <si>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</si>
  <si>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</si>
  <si>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</si>
  <si>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</si>
  <si>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</si>
  <si>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</si>
  <si>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</si>
  <si>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</si>
  <si>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</si>
  <si>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</si>
  <si>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</si>
  <si>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</si>
  <si>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</si>
  <si>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</si>
  <si>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</si>
  <si>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</si>
  <si>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</si>
  <si>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</si>
  <si>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</si>
  <si>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</si>
  <si>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</si>
  <si>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</si>
  <si>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</si>
  <si>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</si>
  <si>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</si>
  <si>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</si>
  <si>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</si>
  <si>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</si>
  <si>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</si>
  <si>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</si>
  <si>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</si>
  <si>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</si>
  <si>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</si>
  <si>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</si>
  <si>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</si>
  <si>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</si>
  <si>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</si>
  <si>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</si>
  <si>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</si>
  <si>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</si>
  <si>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</si>
  <si>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</si>
  <si>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</si>
  <si>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</si>
  <si>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</si>
  <si>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</si>
  <si>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</si>
  <si>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</si>
  <si>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</si>
  <si>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</si>
  <si>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</si>
  <si>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</si>
  <si>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</si>
  <si>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</si>
  <si>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</si>
  <si>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</si>
  <si>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</si>
  <si>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</si>
  <si>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</si>
  <si>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</si>
  <si>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</si>
  <si>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</si>
  <si>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</si>
  <si>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</si>
  <si>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</si>
  <si>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</si>
  <si>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</si>
  <si>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</si>
  <si>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</si>
  <si>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</si>
  <si>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</si>
  <si>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</si>
  <si>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</si>
  <si>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</si>
  <si>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</si>
  <si>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</si>
  <si>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</si>
  <si>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</si>
  <si>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</si>
  <si>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</si>
  <si>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</si>
  <si>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</si>
  <si>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</si>
  <si>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</si>
  <si>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</si>
  <si>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</si>
  <si>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</si>
  <si>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</si>
  <si>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</si>
  <si>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</si>
  <si>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</si>
  <si>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</si>
  <si>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</si>
  <si>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</si>
  <si>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</si>
  <si>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</si>
  <si>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</si>
  <si>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</si>
  <si>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</si>
  <si>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</si>
  <si>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</si>
  <si>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</si>
  <si>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</si>
  <si>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</si>
  <si>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</si>
  <si>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</si>
  <si>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</si>
  <si>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</si>
  <si>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</si>
  <si>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</si>
  <si>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</si>
  <si>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</si>
  <si>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</si>
  <si>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</si>
  <si>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</si>
  <si>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</si>
  <si>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</si>
  <si>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</si>
  <si>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</si>
  <si>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</si>
  <si>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</si>
  <si>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</si>
  <si>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</si>
  <si>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</si>
  <si>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</si>
  <si>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</si>
  <si>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</si>
  <si>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</si>
  <si>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</si>
  <si>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</si>
  <si>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</si>
  <si>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</si>
  <si>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</si>
  <si>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</si>
  <si>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</si>
  <si>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</si>
  <si>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</si>
  <si>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</si>
  <si>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</si>
  <si>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</si>
  <si>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</si>
  <si>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</si>
  <si>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</si>
  <si>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</si>
  <si>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</si>
  <si>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</si>
  <si>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</si>
  <si>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</si>
  <si>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</si>
  <si>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</si>
  <si>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</si>
  <si>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</si>
  <si>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</si>
  <si>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</si>
  <si>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</si>
  <si>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</si>
  <si>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</si>
  <si>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</si>
  <si>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</si>
  <si>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</si>
  <si>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</si>
  <si>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</si>
  <si>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</si>
  <si>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</si>
  <si>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</si>
  <si>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</si>
  <si>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</si>
  <si>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</si>
  <si>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</si>
  <si>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</si>
  <si>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</si>
  <si>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</si>
  <si>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</si>
  <si>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</si>
  <si>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</si>
  <si>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</si>
  <si>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</si>
  <si>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</si>
  <si>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</si>
  <si>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</si>
  <si>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</si>
  <si>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</si>
  <si>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</si>
  <si>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</si>
  <si>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</si>
  <si>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</si>
  <si>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</si>
  <si>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</si>
  <si>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</si>
  <si>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</si>
  <si>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</si>
  <si>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</si>
  <si>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</si>
  <si>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</si>
  <si>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</si>
  <si>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</si>
  <si>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</si>
  <si>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</si>
  <si>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</si>
  <si>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</si>
  <si>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</si>
  <si>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</si>
  <si>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</si>
  <si>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</si>
  <si>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</si>
  <si>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</si>
  <si>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</si>
  <si>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</si>
  <si>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</si>
  <si>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</si>
  <si>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</si>
  <si>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</si>
  <si>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</si>
  <si>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</si>
  <si>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</si>
  <si>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</si>
  <si>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</si>
  <si>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</si>
  <si>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</si>
  <si>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</si>
  <si>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</si>
  <si>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</si>
  <si>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</si>
  <si>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</si>
  <si>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</si>
  <si>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</si>
  <si>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</si>
  <si>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</si>
  <si>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</si>
  <si>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</si>
  <si>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</si>
  <si>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</si>
  <si>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</si>
  <si>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</si>
  <si>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</si>
  <si>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</si>
  <si>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</si>
  <si>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</si>
  <si>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</si>
  <si>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</si>
  <si>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</si>
  <si>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</si>
  <si>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</si>
  <si>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</si>
  <si>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</si>
  <si>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</si>
  <si>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</si>
  <si>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</si>
  <si>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</si>
  <si>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</si>
  <si>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</si>
  <si>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</si>
  <si>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</si>
  <si>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</si>
  <si>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</si>
  <si>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</si>
  <si>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</si>
  <si>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</si>
  <si>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</si>
  <si>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</si>
  <si>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</si>
  <si>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</si>
  <si>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</si>
  <si>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</si>
  <si>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</si>
  <si>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</si>
  <si>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</si>
  <si>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</si>
  <si>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</si>
  <si>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</si>
  <si>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</si>
  <si>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</si>
  <si>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</si>
  <si>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</si>
  <si>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</si>
  <si>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</si>
  <si>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</si>
  <si>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</si>
  <si>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</si>
  <si>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</si>
  <si>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</si>
  <si>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</si>
  <si>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</si>
  <si>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</si>
  <si>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</si>
  <si>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</si>
  <si>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</si>
  <si>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</si>
  <si>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</si>
  <si>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</si>
  <si>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</si>
  <si>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</si>
  <si>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</si>
  <si>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</si>
  <si>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</si>
  <si>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</si>
  <si>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</si>
  <si>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</si>
  <si>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</si>
  <si>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</si>
  <si>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</si>
  <si>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</si>
  <si>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</si>
  <si>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</si>
  <si>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</si>
  <si>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</si>
  <si>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</si>
  <si>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</si>
  <si>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</si>
  <si>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</si>
  <si>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</si>
  <si>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</si>
  <si>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</si>
  <si>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</si>
  <si>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</si>
  <si>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</si>
  <si>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</si>
  <si>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</si>
  <si>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</si>
  <si>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</si>
  <si>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</si>
  <si>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</si>
  <si>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</si>
  <si>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</si>
  <si>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</si>
  <si>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</si>
  <si>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</si>
  <si>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</si>
  <si>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</si>
  <si>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</si>
  <si>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</si>
  <si>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</si>
  <si>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</si>
  <si>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</si>
  <si>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</si>
  <si>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</si>
  <si>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</si>
  <si>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</si>
  <si>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</si>
  <si>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</si>
  <si>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</si>
  <si>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</si>
  <si>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</si>
  <si>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</si>
  <si>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</si>
  <si>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</si>
  <si>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</si>
  <si>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</si>
  <si>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</si>
  <si>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</si>
  <si>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</si>
  <si>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</si>
  <si>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</si>
  <si>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</si>
  <si>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</si>
  <si>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</si>
  <si>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</si>
  <si>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</si>
  <si>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</si>
  <si>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</si>
  <si>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</si>
  <si>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</si>
  <si>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</si>
  <si>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</si>
  <si>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</si>
  <si>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</si>
  <si>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</si>
  <si>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</si>
  <si>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</si>
  <si>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</si>
  <si>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</si>
  <si>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</si>
  <si>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</si>
  <si>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</si>
  <si>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</si>
  <si>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</si>
  <si>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</si>
  <si>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</si>
  <si>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</si>
  <si>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</si>
  <si>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</si>
  <si>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</si>
  <si>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</si>
  <si>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</si>
  <si>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</si>
  <si>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</si>
  <si>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</si>
  <si>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</si>
  <si>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</si>
  <si>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</si>
  <si>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</si>
  <si>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</si>
  <si>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</si>
  <si>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</si>
  <si>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</si>
  <si>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</si>
  <si>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</si>
  <si>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</si>
  <si>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</si>
  <si>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</si>
  <si>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</si>
  <si>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</si>
  <si>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</si>
  <si>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</si>
  <si>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</si>
  <si>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</si>
  <si>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</si>
  <si>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</si>
  <si>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</si>
  <si>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</si>
  <si>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</si>
  <si>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</si>
  <si>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</si>
  <si>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</si>
  <si>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</si>
  <si>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</si>
  <si>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</si>
  <si>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</si>
  <si>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</si>
  <si>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</si>
  <si>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</si>
  <si>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</si>
  <si>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</si>
  <si>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</si>
  <si>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</si>
  <si>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</si>
  <si>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</si>
  <si>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</si>
  <si>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</si>
  <si>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</si>
  <si>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</si>
  <si>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</si>
  <si>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</si>
  <si>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</si>
  <si>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</si>
  <si>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</si>
  <si>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</si>
  <si>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</si>
  <si>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</si>
  <si>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</si>
  <si>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</si>
  <si>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</si>
  <si>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</si>
  <si>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</si>
  <si>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</si>
  <si>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</si>
  <si>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</si>
  <si>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</si>
  <si>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</si>
  <si>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</si>
  <si>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</si>
  <si>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</si>
  <si>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</si>
  <si>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</si>
  <si>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</si>
  <si>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</si>
  <si>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</si>
  <si>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</si>
  <si>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</si>
  <si>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</si>
  <si>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</si>
  <si>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</si>
  <si>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</si>
  <si>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</si>
  <si>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</si>
  <si>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</si>
  <si>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</si>
  <si>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</si>
  <si>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</si>
  <si>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</si>
  <si>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</si>
  <si>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</si>
  <si>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</si>
  <si>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</si>
  <si>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</si>
  <si>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</si>
  <si>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</si>
  <si>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</si>
  <si>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</si>
  <si>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</si>
  <si>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</si>
  <si>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</si>
  <si>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</si>
  <si>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</si>
  <si>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</si>
  <si>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</si>
  <si>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</si>
  <si>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</si>
  <si>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</si>
  <si>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</si>
  <si>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</si>
  <si>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</si>
  <si>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</si>
  <si>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</si>
  <si>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</si>
  <si>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</si>
  <si>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</si>
  <si>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</si>
  <si>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</si>
  <si>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</si>
  <si>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</si>
  <si>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</si>
  <si>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</si>
  <si>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</si>
  <si>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</si>
  <si>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</si>
  <si>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</si>
  <si>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</si>
  <si>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</si>
  <si>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</si>
  <si>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</si>
  <si>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</si>
  <si>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</si>
  <si>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</si>
  <si>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</si>
  <si>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</si>
  <si>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</si>
  <si>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</si>
  <si>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</si>
  <si>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</si>
  <si>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</si>
  <si>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</si>
  <si>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</si>
  <si>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</si>
  <si>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</si>
  <si>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</si>
  <si>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</si>
  <si>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</si>
  <si>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</si>
  <si>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</si>
  <si>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</si>
  <si>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</si>
  <si>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</si>
  <si>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</si>
  <si>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</si>
  <si>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</si>
  <si>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</si>
  <si>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</si>
  <si>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</si>
  <si>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</si>
  <si>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</si>
  <si>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</si>
  <si>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</si>
  <si>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</si>
  <si>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</si>
  <si>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</si>
  <si>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</si>
  <si>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</si>
  <si>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</si>
  <si>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</si>
  <si>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</si>
  <si>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</si>
  <si>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</si>
  <si>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</si>
  <si>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</si>
  <si>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</si>
  <si>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</si>
  <si>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</si>
  <si>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</si>
  <si>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</si>
  <si>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</si>
  <si>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</si>
  <si>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</si>
  <si>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</si>
  <si>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</si>
  <si>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</si>
  <si>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</si>
  <si>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</si>
  <si>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</si>
  <si>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</si>
  <si>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</si>
  <si>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</si>
  <si>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</si>
  <si>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</si>
  <si>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</si>
  <si>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</si>
  <si>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</si>
  <si>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</si>
  <si>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</si>
  <si>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</si>
  <si>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</si>
  <si>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</si>
  <si>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</si>
  <si>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</si>
  <si>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</si>
  <si>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</si>
  <si>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</si>
  <si>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</si>
  <si>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</si>
  <si>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</si>
  <si>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</si>
  <si>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</si>
  <si>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</si>
  <si>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</si>
  <si>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</si>
  <si>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</si>
  <si>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</si>
  <si>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</si>
  <si>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</si>
  <si>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</si>
  <si>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</si>
  <si>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</si>
  <si>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</si>
  <si>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</si>
  <si>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</si>
  <si>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</si>
  <si>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</si>
  <si>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</si>
  <si>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</si>
  <si>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</si>
  <si>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</si>
  <si>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</si>
  <si>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</si>
  <si>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</si>
  <si>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</si>
  <si>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</si>
  <si>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</si>
  <si>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</si>
  <si>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</si>
  <si>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</si>
  <si>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</si>
  <si>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</si>
  <si>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</si>
  <si>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</si>
  <si>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</si>
  <si>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</si>
  <si>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</si>
  <si>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</si>
  <si>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</si>
  <si>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</si>
  <si>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</si>
  <si>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</si>
  <si>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</si>
  <si>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</si>
  <si>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</si>
  <si>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</si>
  <si>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</si>
  <si>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</si>
  <si>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</si>
  <si>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</si>
  <si>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</si>
  <si>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</si>
  <si>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</si>
  <si>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</si>
  <si>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</si>
  <si>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</si>
  <si>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</si>
  <si>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</si>
  <si>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</si>
  <si>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</si>
  <si>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</si>
  <si>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</si>
  <si>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</si>
  <si>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</si>
  <si>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</si>
  <si>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</si>
  <si>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</si>
  <si>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</si>
  <si>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</si>
  <si>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</si>
  <si>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</si>
  <si>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</si>
  <si>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</si>
  <si>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</si>
  <si>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</si>
  <si>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</si>
  <si>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</si>
  <si>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</si>
  <si>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</si>
  <si>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</si>
  <si>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</si>
  <si>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</si>
  <si>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</si>
  <si>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</si>
  <si>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</si>
  <si>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</si>
  <si>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</si>
  <si>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</si>
  <si>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</si>
  <si>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</si>
  <si>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</si>
  <si>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</si>
  <si>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</si>
  <si>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</si>
  <si>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</si>
  <si>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</si>
  <si>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</si>
  <si>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</si>
  <si>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</si>
  <si>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</si>
  <si>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</si>
  <si>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</si>
  <si>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</si>
  <si>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</si>
  <si>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</si>
  <si>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</si>
  <si>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</si>
  <si>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</si>
  <si>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</si>
  <si>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</si>
  <si>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</si>
  <si>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</si>
  <si>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</si>
  <si>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</si>
  <si>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</si>
  <si>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</si>
  <si>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</si>
  <si>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</si>
  <si>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</si>
  <si>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</si>
  <si>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</si>
  <si>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</si>
  <si>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</si>
  <si>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</si>
  <si>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</si>
  <si>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</si>
  <si>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</si>
  <si>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</si>
  <si>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</si>
  <si>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</si>
  <si>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</si>
  <si>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</si>
  <si>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</si>
  <si>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</si>
  <si>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</si>
  <si>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</si>
  <si>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</si>
  <si>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</si>
  <si>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</si>
  <si>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</si>
  <si>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</si>
  <si>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</si>
  <si>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</si>
  <si>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</si>
  <si>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</si>
  <si>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</si>
  <si>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</si>
  <si>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</si>
  <si>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</si>
  <si>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</si>
  <si>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</si>
  <si>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</si>
  <si>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</si>
  <si>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</si>
  <si>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</si>
  <si>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</si>
  <si>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</si>
  <si>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</si>
  <si>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</si>
  <si>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</si>
  <si>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</si>
  <si>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</si>
  <si>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</si>
  <si>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</si>
  <si>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</si>
  <si>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</si>
  <si>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</si>
  <si>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</si>
  <si>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</si>
  <si>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</si>
  <si>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</si>
  <si>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</si>
  <si>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</si>
  <si>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</si>
  <si>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</si>
  <si>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</si>
  <si>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</si>
  <si>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</si>
  <si>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</si>
  <si>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</si>
  <si>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</si>
  <si>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</si>
  <si>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</si>
  <si>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</si>
  <si>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</si>
  <si>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</si>
  <si>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</si>
  <si>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</si>
  <si>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</si>
  <si>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</si>
  <si>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</si>
  <si>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</si>
  <si>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</si>
  <si>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</si>
  <si>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</si>
  <si>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</si>
  <si>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</si>
  <si>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</si>
  <si>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</si>
  <si>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</si>
  <si>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</si>
  <si>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</si>
  <si>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</si>
  <si>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</si>
  <si>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</si>
  <si>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</si>
  <si>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</si>
  <si>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</si>
  <si>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</si>
  <si>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</si>
  <si>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</si>
  <si>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</si>
  <si>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</si>
  <si>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</si>
  <si>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</si>
  <si>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</si>
  <si>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</si>
  <si>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</si>
  <si>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</si>
  <si>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</si>
  <si>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</si>
  <si>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</si>
  <si>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</si>
  <si>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</si>
  <si>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</si>
  <si>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</si>
  <si>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</si>
  <si>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</si>
  <si>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</si>
  <si>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</si>
  <si>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</si>
  <si>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</si>
  <si>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</si>
  <si>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</si>
  <si>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</si>
  <si>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</si>
  <si>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</si>
  <si>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</si>
  <si>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</si>
  <si>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</si>
  <si>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</si>
  <si>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</si>
  <si>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</si>
  <si>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</si>
  <si>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</si>
  <si>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</si>
  <si>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</si>
  <si>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</si>
  <si>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</si>
  <si>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</si>
  <si>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</si>
  <si>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</si>
  <si>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</si>
  <si>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</si>
  <si>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</si>
  <si>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</si>
  <si>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</si>
  <si>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</si>
  <si>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</si>
  <si>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</si>
  <si>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</si>
  <si>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</si>
  <si>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</si>
  <si>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</si>
  <si>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</si>
  <si>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</si>
  <si>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</si>
  <si>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</si>
  <si>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</si>
  <si>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</si>
  <si>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</si>
  <si>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</si>
  <si>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</si>
  <si>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</si>
  <si>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</si>
  <si>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</si>
  <si>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</si>
  <si>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</si>
  <si>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</si>
  <si>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</si>
  <si>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</si>
  <si>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</si>
  <si>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</si>
  <si>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</si>
  <si>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</si>
  <si>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</si>
  <si>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</si>
  <si>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</si>
  <si>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</si>
  <si>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</si>
  <si>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</si>
  <si>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</si>
  <si>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</si>
  <si>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</si>
  <si>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</si>
  <si>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</si>
  <si>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</si>
  <si>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</si>
  <si>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</si>
  <si>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</si>
  <si>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</si>
  <si>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</si>
  <si>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</si>
  <si>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</si>
  <si>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</si>
  <si>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</si>
  <si>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</si>
  <si>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</si>
  <si>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</si>
  <si>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</si>
  <si>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</si>
  <si>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</si>
  <si>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</si>
  <si>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</si>
  <si>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</si>
  <si>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</si>
  <si>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</si>
  <si>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</si>
  <si>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</si>
  <si>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</si>
  <si>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</si>
  <si>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</si>
  <si>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</si>
  <si>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</si>
  <si>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</si>
  <si>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</si>
  <si>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</si>
  <si>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</si>
  <si>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</si>
  <si>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</si>
  <si>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</si>
  <si>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</si>
  <si>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</si>
  <si>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</si>
  <si>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</si>
  <si>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</si>
  <si>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</si>
  <si>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</si>
  <si>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</si>
  <si>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</si>
  <si>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</si>
  <si>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</si>
  <si>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</si>
  <si>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</si>
  <si>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</si>
  <si>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</si>
  <si>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</si>
  <si>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</si>
  <si>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</si>
  <si>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</si>
  <si>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</si>
  <si>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</si>
  <si>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</si>
  <si>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</si>
  <si>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</si>
  <si>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</si>
  <si>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</si>
  <si>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</si>
  <si>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</si>
  <si>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</si>
  <si>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</si>
  <si>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</si>
  <si>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</si>
  <si>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</si>
  <si>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</si>
  <si>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</si>
  <si>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</si>
  <si>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</si>
  <si>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</si>
  <si>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</si>
  <si>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</si>
  <si>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</si>
  <si>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</si>
  <si>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</si>
  <si>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</si>
  <si>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</si>
  <si>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</si>
  <si>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</si>
  <si>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</si>
  <si>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</si>
  <si>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</si>
  <si>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</si>
  <si>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</si>
  <si>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</si>
  <si>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</si>
  <si>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</si>
  <si>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</si>
  <si>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</si>
  <si>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</si>
  <si>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</si>
  <si>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</si>
  <si>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</si>
  <si>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</si>
  <si>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</si>
  <si>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</si>
  <si>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</si>
  <si>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</si>
  <si>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</si>
  <si>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</si>
  <si>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</si>
  <si>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</si>
  <si>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</si>
  <si>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</si>
  <si>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</si>
  <si>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</si>
  <si>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</si>
  <si>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</si>
  <si>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</si>
  <si>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</si>
  <si>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</si>
  <si>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</si>
  <si>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</si>
  <si>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</si>
  <si>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</si>
  <si>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</si>
  <si>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</si>
  <si>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</si>
  <si>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</si>
  <si>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</si>
  <si>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</si>
  <si>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</si>
  <si>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</si>
  <si>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</si>
  <si>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</si>
  <si>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</si>
  <si>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</si>
  <si>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</si>
  <si>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</si>
  <si>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</si>
  <si>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</si>
  <si>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</si>
  <si>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</si>
  <si>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</si>
  <si>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</si>
  <si>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</si>
  <si>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</si>
  <si>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</si>
  <si>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</si>
  <si>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</si>
  <si>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</si>
  <si>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</si>
  <si>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</si>
  <si>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</si>
  <si>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</si>
  <si>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</si>
  <si>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</si>
  <si>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</si>
  <si>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</si>
  <si>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</si>
  <si>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</si>
  <si>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</si>
  <si>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</si>
  <si>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</si>
  <si>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</si>
  <si>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</si>
  <si>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</si>
  <si>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</si>
  <si>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</si>
  <si>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</si>
  <si>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</si>
  <si>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</si>
  <si>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</si>
  <si>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</si>
  <si>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</si>
  <si>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</si>
  <si>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</si>
  <si>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</si>
  <si>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</si>
  <si>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</si>
  <si>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</si>
  <si>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</si>
  <si>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</si>
  <si>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</si>
  <si>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</si>
  <si>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</si>
  <si>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</si>
  <si>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</si>
  <si>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</si>
  <si>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</si>
  <si>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</si>
  <si>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</si>
  <si>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</si>
  <si>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</si>
  <si>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</si>
  <si>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</si>
  <si>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</si>
  <si>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</si>
  <si>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</si>
  <si>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</si>
  <si>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</si>
  <si>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</si>
  <si>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</si>
  <si>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</si>
  <si>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</si>
  <si>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</si>
  <si>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</si>
  <si>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</si>
  <si>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</si>
  <si>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</si>
  <si>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</si>
  <si>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</si>
  <si>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</si>
  <si>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</si>
  <si>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</si>
  <si>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</si>
  <si>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</si>
  <si>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</si>
  <si>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</si>
  <si>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</si>
  <si>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</si>
  <si>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</si>
  <si>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</si>
  <si>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</si>
  <si>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</si>
  <si>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</si>
  <si>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</si>
  <si>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</si>
  <si>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</si>
  <si>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</si>
  <si>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</si>
  <si>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</si>
  <si>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</si>
  <si>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</si>
  <si>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</si>
  <si>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</si>
  <si>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</si>
  <si>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</si>
  <si>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</si>
  <si>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</si>
  <si>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</si>
  <si>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</si>
  <si>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</si>
  <si>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</si>
  <si>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</si>
  <si>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</si>
  <si>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</si>
  <si>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</si>
  <si>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</si>
  <si>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</si>
  <si>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</si>
  <si>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</si>
  <si>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</si>
  <si>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</si>
  <si>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</si>
  <si>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</si>
  <si>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</si>
  <si>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</si>
  <si>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</si>
  <si>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</si>
  <si>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</si>
  <si>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</si>
  <si>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</si>
  <si>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</si>
  <si>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</si>
  <si>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</si>
  <si>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</si>
  <si>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</si>
  <si>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</si>
  <si>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</si>
  <si>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</si>
  <si>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</si>
  <si>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</si>
  <si>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</si>
  <si>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</si>
  <si>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</si>
  <si>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</si>
  <si>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</si>
  <si>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</si>
  <si>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</si>
  <si>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</si>
  <si>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</si>
  <si>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</si>
  <si>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</si>
  <si>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</si>
  <si>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</si>
  <si>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</si>
  <si>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</si>
  <si>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</si>
  <si>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</si>
  <si>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</si>
  <si>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</si>
  <si>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</si>
  <si>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</si>
  <si>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</si>
  <si>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</si>
  <si>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</si>
  <si>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</si>
  <si>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</si>
  <si>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</si>
  <si>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</si>
  <si>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</si>
  <si>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</si>
  <si>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</si>
  <si>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</si>
  <si>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</si>
  <si>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</si>
  <si>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</si>
  <si>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</si>
  <si>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</si>
  <si>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</si>
  <si>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</si>
  <si>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</si>
  <si>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</si>
  <si>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</si>
  <si>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</si>
  <si>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</si>
  <si>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</si>
  <si>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</si>
  <si>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</si>
  <si>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</si>
  <si>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</si>
  <si>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</si>
  <si>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</si>
  <si>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</si>
  <si>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</si>
  <si>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</si>
  <si>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</si>
  <si>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</si>
  <si>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</si>
  <si>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</si>
  <si>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</si>
  <si>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</si>
  <si>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</si>
  <si>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</si>
  <si>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</si>
  <si>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</si>
  <si>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</si>
  <si>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</si>
  <si>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</si>
  <si>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</si>
  <si>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</si>
  <si>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</si>
  <si>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</si>
  <si>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</si>
  <si>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</si>
  <si>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</si>
  <si>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</si>
  <si>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</si>
  <si>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</si>
  <si>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</si>
  <si>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</si>
  <si>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</si>
  <si>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</si>
  <si>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</si>
  <si>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</si>
  <si>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</si>
  <si>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</si>
  <si>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</si>
  <si>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</si>
  <si>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</si>
  <si>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</si>
  <si>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</si>
  <si>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</si>
  <si>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</si>
  <si>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</si>
  <si>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</si>
  <si>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</si>
  <si>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</si>
  <si>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</si>
  <si>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</si>
  <si>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</si>
  <si>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</si>
  <si>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</si>
  <si>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</si>
  <si>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</si>
  <si>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</si>
  <si>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</si>
  <si>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</si>
  <si>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</si>
  <si>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</si>
  <si>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</si>
  <si>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</si>
  <si>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</si>
  <si>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</si>
  <si>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</si>
  <si>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</si>
  <si>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</si>
  <si>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</si>
  <si>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</si>
  <si>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</si>
  <si>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</si>
  <si>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</si>
  <si>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</si>
  <si>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</si>
  <si>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</si>
  <si>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</si>
  <si>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</si>
  <si>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</si>
  <si>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</si>
  <si>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</si>
  <si>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</si>
  <si>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</si>
  <si>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</si>
  <si>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</si>
  <si>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</si>
  <si>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</si>
  <si>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</si>
  <si>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</si>
  <si>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</si>
  <si>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</si>
  <si>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</si>
  <si>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</si>
  <si>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</si>
  <si>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</si>
  <si>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</si>
  <si>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</si>
  <si>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</si>
  <si>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</si>
  <si>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</si>
  <si>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</si>
  <si>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</si>
  <si>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</si>
  <si>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</si>
  <si>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</si>
  <si>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</si>
  <si>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</si>
  <si>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</si>
  <si>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</si>
  <si>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</si>
  <si>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</si>
  <si>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</si>
  <si>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</si>
  <si>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</si>
  <si>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</si>
  <si>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</si>
  <si>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</si>
  <si>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</si>
  <si>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</si>
  <si>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</si>
  <si>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</si>
  <si>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</si>
  <si>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</si>
  <si>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</si>
  <si>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</si>
  <si>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</si>
  <si>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</si>
  <si>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</si>
  <si>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</si>
  <si>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</si>
  <si>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</si>
  <si>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</si>
  <si>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</si>
  <si>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</si>
  <si>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</si>
  <si>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</si>
  <si>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</si>
  <si>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</si>
  <si>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</si>
  <si>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</si>
  <si>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</si>
  <si>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</si>
  <si>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</si>
  <si>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</si>
  <si>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</si>
  <si>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</si>
  <si>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</si>
  <si>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</si>
  <si>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</si>
  <si>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</si>
  <si>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</si>
  <si>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</si>
  <si>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</si>
  <si>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</si>
  <si>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</si>
  <si>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</si>
  <si>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</si>
  <si>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</si>
  <si>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</si>
  <si>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</si>
  <si>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</si>
  <si>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</si>
  <si>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</si>
  <si>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</si>
  <si>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</si>
  <si>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</si>
  <si>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</si>
  <si>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</si>
  <si>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</si>
  <si>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</si>
  <si>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</si>
  <si>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</si>
  <si>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</si>
  <si>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</si>
  <si>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</si>
  <si>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</si>
  <si>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</si>
  <si>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</si>
  <si>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</si>
  <si>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</si>
  <si>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</si>
  <si>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</si>
  <si>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</si>
  <si>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</si>
  <si>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</si>
  <si>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</si>
  <si>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</si>
  <si>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</si>
  <si>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</si>
  <si>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</si>
  <si>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</si>
  <si>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</si>
  <si>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</si>
  <si>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</si>
  <si>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</si>
  <si>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</si>
  <si>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</si>
  <si>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</si>
  <si>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</si>
  <si>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</si>
  <si>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</si>
  <si>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</si>
  <si>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</si>
  <si>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</si>
  <si>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</si>
  <si>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</si>
  <si>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</si>
  <si>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</si>
  <si>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</si>
  <si>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</si>
  <si>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</si>
  <si>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</si>
  <si>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</si>
  <si>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</si>
  <si>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</si>
  <si>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</si>
  <si>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</si>
  <si>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</si>
  <si>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</si>
  <si>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</si>
  <si>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</si>
  <si>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</si>
  <si>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</si>
  <si>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</si>
  <si>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</si>
  <si>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</si>
  <si>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</si>
  <si>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</si>
  <si>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</si>
  <si>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</si>
  <si>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</si>
  <si>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</si>
  <si>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</si>
  <si>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</si>
  <si>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</si>
  <si>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</si>
  <si>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</si>
  <si>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</si>
  <si>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</si>
  <si>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</si>
  <si>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</si>
  <si>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</si>
  <si>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</si>
  <si>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</si>
  <si>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</si>
  <si>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</si>
  <si>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</si>
  <si>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</si>
  <si>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</si>
  <si>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</si>
  <si>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</si>
  <si>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</si>
  <si>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</si>
  <si>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</si>
  <si>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</si>
  <si>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</si>
  <si>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</si>
  <si>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</si>
  <si>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</si>
  <si>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</si>
  <si>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</si>
  <si>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</si>
  <si>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</si>
  <si>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</si>
  <si>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</si>
  <si>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</si>
  <si>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</si>
  <si>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</si>
  <si>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</si>
  <si>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</si>
  <si>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</si>
  <si>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</si>
  <si>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</si>
  <si>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</si>
  <si>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</si>
  <si>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</si>
  <si>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</si>
  <si>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</si>
  <si>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</si>
  <si>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</si>
  <si>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</si>
  <si>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</si>
  <si>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</si>
  <si>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</si>
  <si>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</si>
  <si>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</si>
  <si>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</si>
  <si>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</si>
  <si>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</si>
  <si>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</si>
  <si>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</si>
  <si>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</si>
  <si>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</si>
  <si>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</si>
  <si>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</si>
  <si>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</si>
  <si>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</si>
  <si>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</si>
  <si>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</si>
  <si>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</si>
  <si>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</si>
  <si>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</si>
  <si>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</si>
  <si>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</si>
  <si>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</si>
  <si>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</si>
  <si>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</si>
  <si>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</si>
  <si>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</si>
  <si>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</si>
  <si>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</si>
  <si>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</si>
  <si>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</si>
  <si>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</si>
  <si>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</si>
  <si>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</si>
  <si>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</si>
  <si>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</si>
  <si>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</si>
  <si>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</si>
  <si>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</si>
  <si>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</si>
  <si>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</si>
  <si>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</si>
  <si>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</si>
  <si>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</si>
  <si>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</si>
  <si>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</si>
  <si>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</si>
  <si>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</si>
  <si>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</si>
  <si>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</si>
  <si>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</si>
  <si>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</si>
  <si>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</si>
  <si>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</si>
  <si>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</si>
  <si>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</si>
  <si>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</si>
  <si>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</si>
  <si>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</si>
  <si>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</si>
  <si>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</si>
  <si>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</si>
  <si>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</si>
  <si>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</si>
  <si>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</si>
  <si>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</si>
  <si>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</si>
  <si>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</si>
  <si>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</si>
  <si>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</si>
  <si>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</si>
  <si>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</si>
  <si>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</si>
  <si>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</si>
  <si>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</si>
  <si>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</si>
  <si>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</si>
  <si>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</si>
  <si>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</si>
  <si>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</si>
  <si>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</si>
  <si>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</si>
  <si>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</si>
  <si>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</si>
  <si>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</si>
  <si>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</si>
  <si>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</si>
  <si>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</si>
  <si>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</si>
  <si>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</si>
  <si>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</si>
  <si>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</si>
  <si>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</si>
  <si>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</si>
  <si>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</si>
  <si>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</si>
  <si>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</si>
  <si>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</si>
  <si>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</si>
  <si>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</si>
  <si>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</si>
  <si>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</si>
  <si>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</si>
  <si>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</si>
  <si>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</si>
  <si>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</si>
  <si>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</si>
  <si>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</si>
  <si>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</si>
  <si>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</si>
  <si>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</si>
  <si>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</si>
  <si>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</si>
  <si>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</si>
  <si>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</si>
  <si>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</si>
  <si>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</si>
  <si>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</si>
  <si>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</si>
  <si>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</si>
  <si>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</si>
  <si>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</si>
  <si>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</si>
  <si>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</si>
  <si>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</si>
  <si>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</si>
  <si>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</si>
  <si>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</si>
  <si>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</si>
  <si>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</si>
  <si>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</si>
  <si>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</si>
  <si>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</si>
  <si>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</si>
  <si>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</si>
  <si>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</si>
  <si>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</si>
  <si>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</si>
  <si>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</si>
  <si>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</si>
  <si>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</si>
  <si>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</si>
  <si>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</si>
  <si>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</si>
  <si>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</si>
  <si>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</si>
  <si>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</si>
  <si>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</si>
  <si>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</si>
  <si>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</si>
  <si>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</si>
  <si>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</si>
  <si>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</si>
  <si>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</si>
  <si>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</si>
  <si>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</si>
  <si>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</si>
  <si>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</si>
  <si>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</si>
  <si>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</si>
  <si>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</si>
  <si>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</si>
  <si>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</si>
  <si>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</si>
  <si>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</si>
  <si>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</si>
  <si>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</si>
  <si>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</si>
  <si>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</si>
  <si>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</si>
  <si>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</si>
  <si>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</si>
  <si>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</si>
  <si>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</si>
  <si>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</si>
  <si>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</si>
  <si>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</si>
  <si>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</si>
  <si>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</si>
  <si>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</si>
  <si>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</si>
  <si>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</si>
  <si>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</si>
  <si>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</si>
  <si>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</si>
  <si>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</si>
  <si>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</si>
  <si>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</si>
  <si>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</si>
  <si>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</si>
  <si>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</si>
  <si>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</si>
  <si>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</si>
  <si>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</si>
  <si>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</si>
  <si>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</si>
  <si>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</si>
  <si>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</si>
  <si>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</si>
  <si>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</si>
  <si>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</si>
  <si>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</si>
  <si>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</si>
  <si>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</si>
  <si>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</si>
  <si>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</si>
  <si>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</si>
  <si>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</si>
  <si>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</si>
  <si>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</si>
  <si>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</si>
  <si>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</si>
  <si>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</si>
  <si>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</si>
  <si>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</si>
  <si>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</si>
  <si>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</si>
  <si>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</si>
  <si>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</si>
  <si>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</si>
  <si>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</si>
  <si>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</si>
  <si>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</si>
  <si>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</si>
  <si>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</si>
  <si>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</si>
  <si>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</si>
  <si>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</si>
  <si>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</si>
  <si>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</si>
  <si>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</si>
  <si>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</si>
  <si>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</si>
  <si>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</si>
  <si>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</si>
  <si>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</si>
  <si>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</si>
  <si>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</si>
  <si>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</si>
  <si>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</si>
  <si>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</si>
  <si>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</si>
  <si>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</si>
  <si>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</si>
  <si>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</si>
  <si>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</si>
  <si>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</si>
  <si>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</si>
  <si>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</si>
  <si>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</si>
  <si>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</si>
  <si>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</si>
  <si>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</si>
  <si>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</si>
  <si>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</si>
  <si>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</si>
  <si>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</si>
  <si>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</si>
  <si>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</si>
  <si>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</si>
  <si>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</si>
  <si>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</si>
  <si>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</si>
  <si>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</si>
  <si>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</si>
  <si>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</si>
  <si>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</si>
  <si>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</si>
  <si>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</si>
  <si>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</si>
  <si>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</si>
  <si>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</si>
  <si>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</si>
  <si>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</si>
  <si>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</si>
  <si>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</si>
  <si>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</si>
  <si>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</si>
  <si>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</si>
  <si>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</si>
  <si>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</si>
  <si>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</si>
  <si>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</si>
  <si>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</si>
  <si>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</si>
  <si>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</si>
  <si>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</si>
  <si>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</si>
  <si>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</si>
  <si>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</si>
  <si>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</si>
  <si>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</si>
  <si>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</si>
  <si>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</si>
  <si>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</si>
  <si>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</si>
  <si>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</si>
  <si>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</si>
  <si>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</si>
  <si>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</si>
  <si>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</si>
  <si>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</si>
  <si>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</si>
  <si>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</si>
  <si>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</si>
  <si>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</si>
  <si>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</si>
  <si>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</si>
  <si>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</si>
  <si>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</si>
  <si>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</si>
  <si>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</si>
  <si>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</si>
  <si>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</si>
  <si>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</si>
  <si>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</si>
  <si>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</si>
  <si>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</si>
  <si>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</si>
  <si>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</si>
  <si>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</si>
  <si>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</si>
  <si>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</si>
  <si>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</si>
  <si>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</si>
  <si>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</si>
  <si>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</si>
  <si>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</si>
  <si>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</si>
  <si>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</si>
  <si>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</si>
  <si>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</si>
  <si>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</si>
  <si>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</si>
  <si>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</si>
  <si>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</si>
  <si>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</si>
  <si>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</si>
  <si>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</si>
  <si>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</si>
  <si>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</si>
  <si>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</si>
  <si>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</si>
  <si>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</si>
  <si>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</si>
  <si>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</si>
  <si>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</si>
  <si>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</si>
  <si>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</si>
  <si>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</si>
  <si>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</si>
  <si>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</si>
  <si>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</si>
  <si>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</si>
  <si>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</si>
  <si>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</si>
  <si>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</si>
  <si>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</si>
  <si>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</si>
  <si>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</si>
  <si>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</si>
  <si>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</si>
  <si>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</si>
  <si>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</si>
  <si>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</si>
  <si>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</si>
  <si>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</si>
  <si>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</si>
  <si>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</si>
  <si>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</si>
  <si>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</si>
  <si>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</si>
  <si>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</si>
  <si>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</si>
  <si>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</si>
  <si>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</si>
  <si>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</si>
  <si>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</si>
  <si>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</si>
  <si>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</si>
  <si>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</si>
  <si>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</si>
  <si>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</si>
  <si>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</si>
  <si>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</si>
  <si>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</si>
  <si>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</si>
  <si>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</si>
  <si>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</si>
  <si>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</si>
  <si>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</si>
  <si>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</si>
  <si>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</si>
  <si>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</si>
  <si>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</si>
  <si>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</si>
  <si>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</si>
  <si>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</si>
  <si>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</si>
  <si>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</si>
  <si>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</si>
  <si>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</si>
  <si>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</si>
  <si>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</si>
  <si>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</si>
  <si>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</si>
  <si>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</si>
  <si>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</si>
  <si>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</si>
  <si>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</si>
  <si>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</si>
  <si>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</si>
  <si>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</si>
  <si>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</si>
  <si>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</si>
  <si>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</si>
  <si>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</si>
  <si>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</si>
  <si>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</si>
  <si>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</si>
  <si>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</si>
  <si>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</si>
  <si>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</si>
  <si>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</si>
  <si>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</si>
  <si>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</si>
  <si>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</si>
  <si>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</si>
  <si>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</si>
  <si>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</si>
  <si>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</si>
  <si>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</si>
  <si>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</si>
  <si>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</si>
  <si>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</si>
  <si>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</si>
  <si>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</si>
  <si>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</si>
  <si>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</si>
  <si>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</si>
  <si>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</si>
  <si>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</si>
  <si>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</si>
  <si>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</si>
  <si>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</si>
  <si>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</si>
  <si>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</si>
  <si>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</si>
  <si>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</si>
  <si>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</si>
  <si>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</si>
  <si>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</si>
  <si>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</si>
  <si>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</si>
  <si>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</si>
  <si>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</si>
  <si>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</si>
  <si>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</si>
  <si>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</si>
  <si>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</si>
  <si>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</si>
  <si>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</si>
  <si>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</si>
  <si>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</si>
  <si>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</si>
  <si>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</si>
  <si>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</si>
  <si>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</si>
  <si>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</si>
  <si>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</si>
  <si>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</si>
  <si>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</si>
  <si>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</si>
  <si>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</si>
  <si>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</si>
  <si>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</si>
  <si>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</si>
  <si>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</si>
  <si>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</si>
  <si>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</si>
  <si>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</si>
  <si>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</si>
  <si>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</si>
  <si>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</si>
  <si>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</si>
  <si>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</si>
  <si>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</si>
  <si>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</si>
  <si>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</si>
  <si>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</si>
  <si>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</si>
  <si>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</si>
  <si>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</si>
  <si>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</si>
  <si>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</si>
  <si>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</si>
  <si>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</si>
  <si>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</si>
  <si>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</si>
  <si>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</si>
  <si>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</si>
  <si>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</si>
  <si>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</si>
  <si>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</si>
  <si>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</si>
  <si>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</si>
  <si>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</si>
  <si>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</si>
  <si>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</si>
  <si>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</si>
  <si>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</si>
  <si>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</si>
  <si>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</si>
  <si>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</si>
  <si>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</si>
  <si>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</si>
  <si>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</si>
  <si>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</si>
  <si>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</si>
  <si>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</si>
  <si>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</si>
  <si>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</si>
  <si>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</si>
  <si>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</si>
  <si>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</si>
  <si>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</si>
  <si>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</si>
  <si>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</si>
  <si>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</si>
  <si>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</si>
  <si>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</si>
  <si>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</si>
  <si>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</si>
  <si>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</si>
  <si>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</si>
  <si>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</si>
  <si>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</si>
  <si>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</si>
  <si>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</si>
  <si>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</si>
  <si>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</si>
  <si>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</si>
  <si>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</si>
  <si>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</si>
  <si>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</si>
  <si>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</si>
  <si>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</si>
  <si>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</si>
  <si>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</si>
  <si>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</si>
  <si>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</si>
  <si>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</si>
  <si>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</si>
  <si>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</si>
  <si>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</si>
  <si>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</si>
  <si>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</si>
  <si>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</si>
  <si>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</si>
  <si>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</si>
  <si>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</si>
  <si>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</si>
  <si>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</si>
  <si>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</si>
  <si>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</si>
  <si>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</si>
  <si>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</si>
  <si>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</si>
  <si>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</si>
  <si>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</si>
  <si>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</si>
  <si>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</si>
  <si>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</si>
  <si>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</si>
  <si>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</si>
  <si>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</si>
  <si>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</si>
  <si>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</si>
  <si>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</si>
  <si>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</si>
  <si>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</si>
  <si>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</si>
  <si>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</si>
  <si>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</si>
  <si>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</si>
  <si>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</si>
  <si>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</si>
  <si>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</si>
  <si>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</si>
  <si>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</si>
  <si>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</si>
  <si>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</si>
  <si>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</si>
  <si>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</si>
  <si>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</si>
  <si>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</si>
  <si>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</si>
  <si>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</si>
  <si>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</si>
  <si>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</si>
  <si>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</si>
  <si>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</si>
  <si>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</si>
  <si>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</si>
  <si>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</si>
  <si>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</si>
  <si>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</si>
  <si>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</si>
  <si>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</si>
  <si>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</si>
  <si>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</si>
  <si>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</si>
  <si>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</si>
  <si>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</si>
  <si>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</si>
  <si>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</si>
  <si>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</si>
  <si>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</si>
  <si>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</si>
  <si>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</si>
  <si>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</si>
  <si>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</si>
  <si>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</si>
  <si>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</si>
  <si>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</si>
  <si>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</si>
  <si>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</si>
  <si>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</si>
  <si>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</si>
  <si>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</si>
  <si>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</si>
  <si>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</si>
  <si>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</si>
  <si>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</si>
  <si>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</si>
  <si>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</si>
  <si>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</si>
  <si>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</si>
  <si>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</si>
  <si>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</si>
  <si>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</si>
  <si>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</si>
  <si>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</si>
  <si>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</si>
  <si>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</si>
  <si>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</si>
  <si>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</si>
  <si>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</si>
  <si>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</si>
  <si>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</si>
  <si>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</si>
  <si>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</si>
  <si>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</si>
  <si>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</si>
  <si>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</si>
  <si>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</si>
  <si>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</si>
  <si>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</si>
  <si>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</si>
  <si>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</si>
  <si>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</si>
  <si>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</si>
  <si>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</si>
  <si>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</si>
  <si>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</si>
  <si>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</si>
  <si>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</si>
  <si>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</si>
  <si>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</si>
  <si>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</si>
  <si>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</si>
  <si>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</si>
  <si>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</si>
  <si>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</si>
  <si>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</si>
  <si>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</si>
  <si>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</si>
  <si>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</si>
  <si>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</si>
  <si>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</si>
  <si>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</si>
  <si>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</si>
  <si>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</si>
  <si>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</si>
  <si>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</si>
  <si>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</si>
  <si>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</si>
  <si>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</si>
  <si>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</si>
  <si>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</si>
  <si>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</si>
  <si>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</si>
  <si>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</si>
  <si>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</si>
  <si>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</si>
  <si>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</si>
  <si>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</si>
  <si>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</si>
  <si>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</si>
  <si>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</si>
  <si>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</si>
  <si>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</si>
  <si>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</si>
  <si>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</si>
  <si>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</si>
  <si>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</si>
  <si>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</si>
  <si>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</si>
  <si>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</si>
  <si>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</si>
  <si>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</si>
  <si>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</si>
  <si>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</si>
  <si>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</si>
  <si>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</si>
  <si>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</si>
  <si>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</si>
  <si>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</si>
  <si>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</si>
  <si>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</si>
  <si>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</si>
  <si>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</si>
  <si>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</si>
  <si>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</si>
  <si>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</si>
  <si>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</si>
  <si>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</si>
  <si>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</si>
  <si>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</si>
  <si>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</si>
  <si>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</si>
  <si>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</si>
  <si>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</si>
  <si>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</si>
  <si>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</si>
  <si>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</si>
  <si>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</si>
  <si>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</si>
  <si>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</si>
  <si>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</si>
  <si>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</si>
  <si>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</si>
  <si>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</si>
  <si>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</si>
  <si>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</si>
  <si>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</si>
  <si>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</si>
  <si>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</si>
  <si>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</si>
  <si>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</si>
  <si>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</si>
  <si>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</si>
  <si>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</si>
  <si>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</si>
  <si>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</si>
  <si>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</si>
  <si>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</si>
  <si>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</si>
  <si>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</si>
  <si>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</si>
  <si>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</si>
  <si>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</si>
  <si>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</si>
  <si>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</si>
  <si>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</si>
  <si>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</si>
  <si>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</si>
  <si>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</si>
  <si>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</si>
  <si>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</si>
  <si>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</si>
  <si>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</si>
  <si>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</si>
  <si>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</si>
  <si>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</si>
  <si>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</si>
  <si>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</si>
  <si>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</si>
  <si>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</si>
  <si>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</si>
  <si>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</si>
  <si>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</si>
  <si>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</si>
  <si>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</si>
  <si>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</si>
  <si>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</si>
  <si>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</si>
  <si>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</si>
  <si>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</si>
  <si>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</si>
  <si>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</si>
  <si>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</si>
  <si>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</si>
  <si>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</si>
  <si>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</si>
  <si>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</si>
  <si>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</si>
  <si>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</si>
  <si>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</si>
  <si>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</si>
  <si>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</si>
  <si>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</si>
  <si>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</si>
  <si>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</si>
  <si>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</si>
  <si>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</si>
  <si>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</si>
  <si>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</si>
  <si>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</si>
  <si>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</si>
  <si>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</si>
  <si>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</si>
  <si>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</si>
  <si>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</si>
  <si>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</si>
  <si>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</si>
  <si>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</si>
  <si>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</si>
  <si>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</si>
  <si>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</si>
  <si>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</si>
  <si>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</si>
  <si>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</si>
  <si>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</si>
  <si>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</si>
  <si>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</si>
  <si>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</si>
  <si>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</si>
  <si>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</si>
  <si>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</si>
  <si>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</si>
  <si>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</si>
  <si>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</si>
  <si>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</si>
  <si>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</si>
  <si>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</si>
  <si>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</si>
  <si>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</si>
  <si>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</si>
  <si>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</si>
  <si>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</si>
  <si>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</si>
  <si>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</si>
  <si>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</si>
  <si>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</si>
  <si>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</si>
  <si>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</si>
  <si>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</si>
  <si>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</si>
  <si>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</si>
  <si>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</si>
  <si>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</si>
  <si>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</si>
  <si>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</si>
  <si>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</si>
  <si>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</si>
  <si>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</si>
  <si>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</si>
  <si>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</si>
  <si>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</si>
  <si>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</si>
  <si>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</si>
  <si>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</si>
  <si>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</si>
  <si>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</si>
  <si>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</si>
  <si>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</si>
  <si>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</si>
  <si>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</si>
  <si>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</si>
  <si>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</si>
  <si>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</si>
  <si>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</si>
  <si>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</si>
  <si>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</si>
  <si>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</si>
  <si>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</si>
  <si>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</si>
  <si>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</si>
  <si>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</si>
  <si>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</si>
  <si>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</si>
  <si>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</si>
  <si>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</si>
  <si>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</si>
  <si>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</si>
  <si>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</si>
  <si>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</si>
  <si>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</si>
  <si>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</si>
  <si>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</si>
  <si>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</si>
  <si>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</si>
  <si>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</si>
  <si>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</si>
  <si>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</si>
  <si>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</si>
  <si>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</si>
  <si>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</si>
  <si>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</si>
  <si>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</si>
  <si>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</si>
  <si>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</si>
  <si>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</si>
  <si>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</si>
  <si>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</si>
  <si>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</si>
  <si>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</si>
  <si>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</si>
  <si>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</si>
  <si>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</si>
  <si>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</si>
  <si>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</si>
  <si>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</si>
  <si>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</si>
  <si>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</si>
  <si>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</si>
  <si>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</si>
  <si>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</si>
  <si>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</si>
  <si>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</si>
  <si>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</si>
  <si>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</si>
  <si>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</si>
  <si>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</si>
  <si>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</si>
  <si>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</si>
  <si>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</si>
  <si>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</si>
  <si>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</si>
  <si>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</si>
  <si>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</si>
  <si>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</si>
  <si>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</si>
  <si>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</si>
  <si>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</si>
  <si>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</si>
  <si>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</si>
  <si>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</si>
  <si>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</si>
  <si>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</si>
  <si>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</si>
  <si>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</si>
  <si>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</si>
  <si>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</si>
  <si>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</si>
  <si>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</si>
  <si>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</si>
  <si>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</si>
  <si>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</si>
  <si>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</si>
  <si>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</si>
  <si>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</si>
  <si>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</si>
  <si>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</si>
  <si>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</si>
  <si>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</si>
  <si>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</si>
  <si>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</si>
  <si>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</si>
  <si>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</si>
  <si>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</si>
  <si>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</si>
  <si>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</si>
  <si>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</si>
  <si>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</si>
  <si>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</si>
  <si>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</si>
  <si>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</si>
  <si>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</si>
  <si>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</si>
  <si>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</si>
  <si>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</si>
  <si>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</si>
  <si>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</si>
  <si>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</si>
  <si>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</si>
  <si>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</si>
  <si>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</si>
  <si>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</si>
  <si>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</si>
  <si>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</si>
  <si>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</si>
  <si>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</si>
  <si>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</si>
  <si>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</si>
  <si>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</si>
  <si>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</si>
  <si>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</si>
  <si>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</si>
  <si>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</si>
  <si>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</si>
  <si>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</si>
  <si>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</si>
  <si>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</si>
  <si>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</si>
  <si>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</si>
  <si>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</si>
  <si>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</si>
  <si>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</si>
  <si>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</si>
  <si>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</si>
  <si>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</si>
  <si>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</si>
  <si>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</si>
  <si>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</si>
  <si>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</si>
  <si>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</si>
  <si>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</si>
  <si>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</si>
  <si>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</si>
  <si>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</si>
  <si>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</si>
  <si>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</si>
  <si>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</si>
  <si>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</si>
  <si>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</si>
  <si>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</si>
  <si>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</si>
  <si>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</si>
  <si>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</si>
  <si>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</si>
  <si>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</si>
  <si>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</si>
  <si>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</si>
  <si>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</si>
  <si>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</si>
  <si>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</si>
  <si>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</si>
  <si>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</si>
  <si>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</si>
  <si>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</si>
  <si>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</si>
  <si>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</si>
  <si>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</si>
  <si>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</si>
  <si>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</si>
  <si>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</si>
  <si>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</si>
  <si>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</si>
  <si>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</si>
  <si>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</si>
  <si>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</si>
  <si>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</si>
  <si>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</si>
  <si>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</si>
  <si>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</si>
  <si>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</si>
  <si>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</si>
  <si>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</si>
  <si>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</si>
  <si>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</si>
  <si>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</si>
  <si>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</si>
  <si>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</si>
  <si>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</si>
  <si>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</si>
  <si>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</si>
  <si>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</si>
  <si>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</si>
  <si>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</si>
  <si>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</si>
  <si>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</si>
  <si>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</si>
  <si>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</si>
  <si>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</si>
  <si>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</si>
  <si>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</si>
  <si>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</si>
  <si>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</si>
  <si>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</si>
  <si>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</si>
  <si>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</si>
  <si>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</si>
  <si>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</si>
  <si>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</si>
  <si>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</si>
  <si>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</si>
  <si>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</si>
  <si>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</si>
  <si>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</si>
  <si>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</si>
  <si>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</si>
  <si>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</si>
  <si>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</si>
  <si>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</si>
  <si>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</si>
  <si>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</si>
  <si>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</si>
  <si>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</si>
  <si>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</si>
  <si>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</si>
  <si>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</si>
  <si>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</si>
  <si>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</si>
  <si>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</si>
  <si>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</si>
  <si>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</si>
  <si>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</si>
  <si>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</si>
  <si>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</si>
  <si>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</si>
  <si>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</si>
  <si>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</si>
  <si>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</si>
  <si>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</si>
  <si>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</si>
  <si>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</si>
  <si>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</si>
  <si>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</si>
  <si>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</si>
  <si>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</si>
  <si>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</si>
  <si>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</si>
  <si>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</si>
  <si>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</si>
  <si>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</si>
  <si>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</si>
  <si>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</si>
  <si>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</si>
  <si>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</si>
  <si>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</si>
  <si>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</si>
  <si>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</si>
  <si>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</si>
  <si>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</si>
  <si>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</si>
  <si>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</si>
  <si>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</si>
  <si>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</si>
  <si>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</si>
  <si>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</si>
  <si>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</si>
  <si>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</si>
  <si>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</si>
  <si>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</si>
  <si>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</si>
  <si>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</si>
  <si>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</si>
  <si>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</si>
  <si>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</si>
  <si>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</si>
  <si>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</si>
  <si>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</si>
  <si>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</si>
  <si>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</si>
  <si>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</si>
  <si>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</si>
  <si>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</si>
  <si>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</si>
  <si>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</si>
  <si>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</si>
  <si>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</si>
  <si>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</si>
  <si>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</si>
  <si>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</si>
  <si>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</si>
  <si>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</si>
  <si>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</si>
  <si>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</si>
  <si>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</si>
  <si>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</si>
  <si>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</si>
  <si>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</si>
  <si>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</si>
  <si>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</si>
  <si>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</si>
  <si>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</si>
  <si>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</si>
  <si>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</si>
  <si>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</si>
  <si>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</si>
  <si>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</si>
  <si>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</si>
  <si>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</si>
  <si>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</si>
  <si>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</si>
  <si>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</si>
  <si>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</si>
  <si>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</si>
  <si>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</si>
  <si>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</si>
  <si>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</si>
  <si>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</si>
  <si>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</si>
  <si>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</si>
  <si>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</si>
  <si>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</si>
  <si>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</si>
  <si>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</si>
  <si>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</si>
  <si>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</si>
  <si>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</si>
  <si>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</si>
  <si>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</si>
  <si>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</si>
  <si>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</si>
  <si>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</si>
  <si>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</si>
  <si>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</si>
  <si>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</si>
  <si>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</si>
  <si>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</si>
  <si>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</si>
  <si>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</si>
  <si>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</si>
  <si>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</si>
  <si>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</si>
  <si>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</si>
  <si>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</si>
  <si>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</si>
  <si>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</si>
  <si>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</si>
  <si>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</si>
  <si>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</si>
  <si>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</si>
  <si>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</si>
  <si>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</si>
  <si>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</si>
  <si>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</si>
  <si>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</si>
  <si>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</si>
  <si>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</si>
  <si>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</si>
  <si>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</si>
  <si>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</si>
  <si>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</si>
  <si>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</si>
  <si>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</si>
  <si>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</si>
  <si>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</si>
  <si>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</si>
  <si>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</si>
  <si>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</si>
  <si>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</si>
  <si>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</si>
  <si>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</si>
  <si>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</si>
  <si>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</si>
  <si>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</si>
  <si>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</si>
  <si>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</si>
  <si>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</si>
  <si>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</si>
  <si>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</si>
  <si>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</si>
  <si>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</si>
  <si>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</si>
  <si>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</si>
  <si>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</si>
  <si>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</si>
  <si>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</si>
  <si>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</si>
  <si>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</si>
  <si>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</si>
  <si>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</si>
  <si>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</si>
  <si>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</si>
  <si>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</si>
  <si>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</si>
  <si>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</si>
  <si>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</si>
  <si>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</si>
  <si>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</si>
  <si>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</si>
  <si>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</si>
  <si>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</si>
  <si>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</si>
  <si>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</si>
  <si>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</si>
  <si>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</si>
  <si>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</si>
  <si>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</si>
  <si>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</si>
  <si>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</si>
  <si>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</si>
  <si>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</si>
  <si>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</si>
  <si>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</si>
  <si>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</si>
  <si>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</si>
  <si>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</si>
  <si>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</si>
  <si>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</si>
  <si>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</si>
  <si>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</si>
  <si>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</si>
  <si>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</si>
  <si>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</si>
  <si>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</si>
  <si>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</si>
  <si>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</si>
  <si>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</si>
  <si>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</si>
  <si>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</si>
  <si>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</si>
  <si>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</si>
  <si>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</si>
  <si>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</si>
  <si>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</si>
  <si>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</si>
  <si>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</si>
  <si>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</si>
  <si>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</si>
  <si>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</si>
  <si>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</si>
  <si>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</si>
  <si>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</si>
  <si>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</si>
  <si>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</si>
  <si>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</si>
  <si>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</si>
  <si>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</si>
  <si>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</si>
  <si>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</si>
  <si>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</si>
  <si>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</si>
  <si>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</si>
  <si>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</si>
  <si>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</si>
  <si>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</si>
  <si>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</si>
  <si>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</si>
  <si>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</si>
  <si>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</si>
  <si>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</si>
  <si>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</si>
  <si>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</si>
  <si>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</si>
  <si>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</si>
  <si>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</si>
  <si>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</si>
  <si>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</si>
  <si>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</si>
  <si>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</si>
  <si>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</si>
  <si>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</si>
  <si>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</si>
  <si>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</si>
  <si>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</si>
  <si>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</si>
  <si>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</si>
  <si>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</si>
  <si>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</si>
  <si>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</si>
  <si>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</si>
  <si>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</si>
  <si>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</si>
  <si>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</si>
  <si>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</si>
  <si>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</si>
  <si>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</si>
  <si>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</si>
  <si>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</si>
  <si>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</si>
  <si>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</si>
  <si>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</si>
  <si>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</si>
  <si>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</si>
  <si>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</si>
  <si>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</si>
  <si>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</si>
  <si>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</si>
  <si>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</si>
  <si>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</si>
  <si>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</si>
  <si>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</si>
  <si>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</si>
  <si>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</si>
  <si>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</si>
  <si>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</si>
  <si>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</si>
  <si>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</si>
  <si>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</si>
  <si>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</si>
  <si>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</si>
  <si>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</si>
  <si>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</si>
  <si>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</si>
  <si>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</si>
  <si>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</si>
  <si>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</si>
  <si>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</si>
  <si>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</si>
  <si>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</si>
  <si>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</si>
  <si>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</si>
  <si>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</si>
  <si>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</si>
  <si>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</si>
  <si>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</si>
  <si>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</si>
  <si>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</si>
  <si>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</si>
  <si>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</si>
  <si>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</si>
  <si>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</si>
  <si>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</si>
  <si>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</si>
  <si>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</si>
  <si>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</si>
  <si>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</si>
  <si>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</si>
  <si>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</si>
  <si>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</si>
  <si>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</si>
  <si>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</si>
  <si>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</si>
  <si>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</si>
  <si>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</si>
  <si>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</si>
  <si>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</si>
  <si>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</si>
  <si>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</si>
  <si>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</si>
  <si>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</si>
  <si>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</si>
  <si>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</si>
  <si>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</si>
  <si>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</si>
  <si>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</si>
  <si>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</si>
  <si>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</si>
  <si>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</si>
  <si>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</si>
  <si>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</si>
  <si>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</si>
  <si>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</si>
  <si>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</si>
  <si>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</si>
  <si>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</si>
  <si>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</si>
  <si>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</si>
  <si>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</si>
  <si>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</si>
  <si>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</si>
  <si>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</si>
  <si>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</si>
  <si>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</si>
  <si>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</si>
  <si>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</si>
  <si>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</si>
  <si>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</si>
  <si>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</si>
  <si>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</si>
  <si>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</si>
  <si>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</si>
  <si>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</si>
  <si>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</si>
  <si>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</si>
  <si>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</si>
  <si>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</si>
  <si>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</si>
  <si>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</si>
  <si>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</si>
  <si>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</si>
  <si>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</si>
  <si>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</si>
  <si>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</si>
  <si>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</si>
  <si>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</si>
  <si>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</si>
  <si>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</si>
  <si>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</si>
  <si>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</si>
  <si>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</si>
  <si>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</si>
  <si>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</si>
  <si>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</si>
  <si>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</si>
  <si>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</si>
  <si>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</si>
  <si>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</si>
  <si>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</si>
  <si>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</si>
  <si>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</si>
  <si>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</si>
  <si>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</si>
  <si>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</si>
  <si>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</si>
  <si>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</si>
  <si>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</si>
  <si>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</si>
  <si>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</si>
  <si>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</si>
  <si>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</si>
  <si>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</si>
  <si>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</si>
  <si>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</si>
  <si>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</si>
  <si>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</si>
  <si>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</si>
  <si>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</si>
  <si>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</si>
  <si>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</si>
  <si>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</si>
  <si>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</si>
  <si>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</si>
  <si>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</si>
  <si>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</si>
  <si>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</si>
  <si>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</si>
  <si>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</si>
  <si>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</si>
  <si>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</si>
  <si>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</si>
  <si>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</si>
  <si>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</si>
  <si>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</si>
  <si>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</si>
  <si>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</si>
  <si>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</si>
  <si>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</si>
  <si>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</si>
  <si>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</si>
  <si>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</si>
  <si>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</si>
  <si>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</si>
  <si>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</si>
  <si>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</si>
  <si>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</si>
  <si>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</si>
  <si>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</si>
  <si>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</si>
  <si>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</si>
  <si>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</si>
  <si>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</si>
  <si>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</si>
  <si>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</si>
  <si>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</si>
  <si>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</si>
  <si>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</si>
  <si>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</si>
  <si>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</si>
  <si>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</si>
  <si>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</si>
  <si>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</si>
  <si>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</si>
  <si>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</si>
  <si>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</si>
  <si>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</si>
  <si>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</si>
  <si>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</si>
  <si>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</si>
  <si>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</si>
  <si>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</si>
  <si>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</si>
  <si>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</si>
  <si>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</si>
  <si>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</si>
  <si>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</si>
  <si>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</si>
  <si>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</si>
  <si>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</si>
  <si>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</si>
  <si>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</si>
  <si>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</si>
  <si>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</si>
  <si>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</si>
  <si>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</si>
  <si>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</si>
  <si>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</si>
  <si>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</si>
  <si>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</si>
  <si>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</si>
  <si>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</si>
  <si>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</si>
  <si>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</si>
  <si>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</si>
  <si>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</si>
  <si>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</si>
  <si>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</si>
  <si>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</si>
  <si>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</si>
  <si>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</si>
  <si>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</si>
  <si>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</si>
  <si>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</si>
  <si>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</si>
  <si>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</si>
  <si>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</si>
  <si>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</si>
  <si>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</si>
  <si>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</si>
  <si>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</si>
  <si>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</si>
  <si>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</si>
  <si>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</si>
  <si>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</si>
  <si>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</si>
  <si>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</si>
  <si>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</si>
  <si>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</si>
  <si>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</si>
  <si>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</si>
  <si>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</si>
  <si>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</si>
  <si>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</si>
  <si>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</si>
  <si>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</si>
  <si>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</si>
  <si>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</si>
  <si>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</si>
  <si>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</si>
  <si>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</si>
  <si>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</si>
  <si>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</si>
  <si>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</si>
  <si>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</si>
  <si>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</si>
  <si>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</si>
  <si>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</si>
  <si>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</si>
  <si>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</si>
  <si>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</si>
  <si>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</si>
  <si>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</si>
  <si>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</si>
  <si>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</si>
  <si>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</si>
  <si>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</si>
  <si>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</si>
  <si>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</si>
  <si>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</si>
  <si>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</si>
  <si>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</si>
  <si>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</si>
  <si>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</si>
  <si>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</si>
  <si>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</si>
  <si>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</si>
  <si>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</si>
  <si>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</si>
  <si>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</si>
  <si>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</si>
  <si>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</si>
  <si>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</si>
  <si>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</si>
  <si>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</si>
  <si>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</si>
  <si>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</si>
  <si>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</si>
  <si>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</si>
  <si>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</si>
  <si>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</si>
  <si>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</si>
  <si>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</si>
  <si>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</si>
  <si>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</si>
  <si>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</si>
  <si>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</si>
  <si>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</si>
  <si>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</si>
  <si>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</si>
  <si>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</si>
  <si>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</si>
  <si>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</si>
  <si>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</si>
  <si>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</si>
  <si>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</si>
  <si>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</si>
  <si>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</si>
  <si>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</si>
  <si>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</si>
  <si>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</si>
  <si>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</si>
  <si>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</si>
  <si>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</si>
  <si>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</si>
  <si>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</si>
  <si>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</si>
  <si>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</si>
  <si>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</si>
  <si>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</si>
  <si>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</si>
  <si>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</si>
  <si>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</si>
  <si>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</si>
  <si>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</si>
  <si>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</si>
  <si>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</si>
  <si>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</si>
  <si>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</si>
  <si>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</si>
  <si>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</si>
  <si>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</si>
  <si>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</si>
  <si>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</si>
  <si>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</si>
  <si>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</si>
  <si>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</si>
  <si>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</si>
  <si>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</si>
  <si>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</si>
  <si>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</si>
  <si>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</si>
  <si>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</si>
  <si>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</si>
  <si>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</si>
  <si>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</si>
  <si>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</si>
  <si>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</si>
  <si>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</si>
  <si>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</si>
  <si>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</si>
  <si>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</si>
  <si>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</si>
  <si>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</si>
  <si>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</si>
  <si>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</si>
  <si>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</si>
  <si>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</si>
  <si>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</si>
  <si>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</si>
  <si>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</si>
  <si>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</si>
  <si>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</si>
  <si>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</si>
  <si>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</si>
  <si>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</si>
  <si>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</si>
  <si>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</si>
  <si>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</si>
  <si>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</si>
  <si>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</si>
  <si>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</si>
  <si>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</si>
  <si>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</si>
  <si>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</si>
  <si>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</si>
  <si>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</si>
  <si>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</si>
  <si>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</si>
  <si>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</si>
  <si>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</si>
  <si>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</si>
  <si>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</si>
  <si>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</si>
  <si>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</si>
  <si>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</si>
  <si>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</si>
  <si>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</si>
  <si>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</si>
  <si>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</si>
  <si>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</si>
  <si>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</si>
  <si>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</si>
  <si>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</si>
  <si>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</si>
  <si>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</si>
  <si>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</si>
  <si>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</si>
  <si>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</si>
  <si>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</si>
  <si>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</si>
  <si>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</si>
  <si>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</si>
  <si>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</si>
  <si>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</si>
  <si>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</si>
  <si>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</si>
  <si>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</si>
  <si>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</si>
  <si>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</si>
  <si>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</si>
  <si>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</si>
  <si>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</si>
  <si>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</si>
  <si>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</si>
  <si>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</si>
  <si>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</si>
  <si>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</si>
  <si>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</si>
  <si>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</si>
  <si>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</si>
  <si>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</si>
  <si>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</si>
  <si>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</si>
  <si>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</si>
  <si>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</si>
  <si>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</si>
  <si>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</si>
  <si>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</si>
  <si>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</si>
  <si>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</si>
  <si>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</si>
  <si>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</si>
  <si>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</si>
  <si>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</si>
  <si>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</si>
  <si>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</si>
  <si>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</si>
  <si>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</si>
  <si>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</si>
  <si>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</si>
  <si>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</si>
  <si>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</si>
  <si>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</si>
  <si>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</si>
  <si>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</si>
  <si>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</si>
  <si>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</si>
  <si>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</si>
  <si>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</si>
  <si>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</si>
  <si>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</si>
  <si>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</si>
  <si>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</si>
  <si>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</si>
  <si>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</si>
  <si>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</si>
  <si>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</si>
  <si>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</si>
  <si>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</si>
  <si>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</si>
  <si>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</si>
  <si>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</si>
  <si>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</si>
  <si>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</si>
  <si>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</si>
  <si>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</si>
  <si>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</si>
  <si>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</si>
  <si>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</si>
  <si>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</si>
  <si>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</si>
  <si>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</si>
  <si>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</si>
  <si>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</si>
  <si>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</si>
  <si>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</si>
  <si>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</si>
  <si>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</si>
  <si>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</si>
  <si>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</si>
  <si>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</si>
  <si>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</si>
  <si>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</si>
  <si>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</si>
  <si>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</si>
  <si>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</si>
  <si>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</si>
  <si>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</si>
  <si>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</si>
  <si>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</si>
  <si>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</si>
  <si>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</si>
  <si>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</si>
  <si>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</si>
  <si>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</si>
  <si>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</si>
  <si>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</si>
  <si>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</si>
  <si>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</si>
  <si>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</si>
  <si>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</si>
  <si>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</si>
  <si>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</si>
  <si>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</si>
  <si>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</si>
  <si>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</si>
  <si>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</si>
  <si>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</si>
  <si>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</si>
  <si>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</si>
  <si>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</si>
  <si>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</si>
  <si>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</si>
  <si>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</si>
  <si>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</si>
  <si>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</si>
  <si>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</si>
  <si>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</si>
  <si>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</si>
  <si>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</si>
  <si>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</si>
  <si>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</si>
  <si>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</si>
  <si>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</si>
  <si>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</si>
  <si>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</si>
  <si>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</si>
  <si>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</si>
  <si>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</si>
  <si>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</si>
  <si>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</si>
  <si>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</si>
  <si>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</si>
  <si>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</si>
  <si>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</si>
  <si>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</si>
  <si>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</si>
  <si>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</si>
  <si>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</si>
  <si>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</si>
  <si>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</si>
  <si>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</si>
  <si>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</si>
  <si>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</si>
  <si>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</si>
  <si>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</si>
  <si>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</si>
  <si>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</si>
  <si>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</si>
  <si>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</si>
  <si>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</si>
  <si>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</si>
  <si>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</si>
  <si>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</si>
  <si>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</si>
  <si>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</si>
  <si>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</si>
  <si>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</si>
  <si>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</si>
  <si>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</si>
  <si>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</si>
  <si>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</si>
  <si>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</si>
  <si>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</si>
  <si>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</si>
  <si>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</si>
  <si>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</si>
  <si>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</si>
  <si>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</si>
  <si>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</si>
  <si>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</si>
  <si>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</si>
  <si>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</si>
  <si>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</si>
  <si>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</si>
  <si>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</si>
  <si>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</si>
  <si>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</si>
  <si>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</si>
  <si>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</si>
  <si>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</si>
  <si>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</si>
  <si>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</si>
  <si>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</si>
  <si>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</si>
  <si>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</si>
  <si>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</si>
  <si>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</si>
  <si>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</si>
  <si>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</si>
  <si>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</si>
  <si>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</si>
  <si>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</si>
  <si>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</si>
  <si>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</si>
  <si>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</si>
  <si>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</si>
  <si>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</si>
  <si>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</si>
  <si>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</si>
  <si>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</si>
  <si>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</si>
  <si>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</si>
  <si>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</si>
  <si>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</si>
  <si>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</si>
  <si>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</si>
  <si>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</si>
  <si>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</si>
  <si>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</si>
  <si>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</si>
  <si>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</si>
  <si>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</si>
  <si>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</si>
  <si>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</si>
  <si>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</si>
  <si>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</si>
  <si>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</si>
  <si>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</si>
  <si>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</si>
  <si>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</si>
  <si>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</si>
  <si>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</si>
  <si>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</si>
  <si>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</si>
  <si>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</si>
  <si>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</si>
  <si>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</si>
  <si>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</si>
  <si>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</si>
  <si>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</si>
  <si>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</si>
  <si>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</si>
  <si>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</si>
  <si>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</si>
  <si>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</si>
  <si>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</si>
  <si>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</si>
  <si>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</si>
  <si>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</si>
  <si>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</si>
  <si>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</si>
  <si>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</si>
  <si>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</si>
  <si>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</si>
  <si>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</si>
  <si>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</si>
  <si>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</si>
  <si>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</si>
  <si>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</si>
  <si>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</si>
  <si>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</si>
  <si>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</si>
  <si>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</si>
  <si>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</si>
  <si>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</si>
  <si>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</si>
  <si>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</si>
  <si>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</si>
  <si>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</si>
  <si>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</si>
  <si>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</si>
  <si>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</si>
  <si>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</si>
  <si>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</si>
  <si>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</si>
  <si>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</si>
  <si>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</si>
  <si>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</si>
  <si>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</si>
  <si>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</si>
  <si>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</si>
  <si>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</si>
  <si>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</si>
  <si>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</si>
  <si>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</si>
  <si>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</si>
  <si>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</si>
  <si>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</si>
  <si>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</si>
  <si>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</si>
  <si>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</si>
  <si>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</si>
  <si>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</si>
  <si>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</si>
  <si>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</si>
  <si>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</si>
  <si>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</si>
  <si>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</si>
  <si>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</si>
  <si>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</si>
  <si>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</si>
  <si>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</si>
  <si>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</si>
  <si>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</si>
  <si>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</si>
  <si>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</si>
  <si>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</si>
  <si>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</si>
  <si>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</si>
  <si>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</si>
  <si>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</si>
  <si>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</si>
  <si>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</si>
  <si>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</si>
  <si>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</si>
  <si>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</si>
  <si>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</si>
  <si>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</si>
  <si>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</si>
  <si>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</si>
  <si>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</si>
  <si>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</si>
  <si>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</si>
  <si>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</si>
  <si>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</si>
  <si>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</si>
  <si>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</si>
  <si>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</si>
  <si>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</si>
  <si>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</si>
  <si>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</si>
  <si>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</si>
  <si>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</si>
  <si>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</si>
  <si>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</si>
  <si>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</si>
  <si>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</si>
  <si>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</si>
  <si>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</si>
  <si>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</si>
  <si>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</si>
  <si>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</si>
  <si>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</si>
  <si>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</si>
  <si>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</si>
  <si>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</si>
  <si>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</si>
  <si>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</si>
  <si>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</si>
  <si>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</si>
  <si>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</si>
  <si>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</si>
  <si>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</si>
  <si>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</si>
  <si>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</si>
  <si>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</si>
  <si>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</si>
  <si>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</si>
  <si>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</si>
  <si>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</si>
  <si>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</si>
  <si>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</si>
  <si>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</si>
  <si>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</si>
  <si>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</si>
  <si>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</si>
  <si>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</si>
  <si>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</si>
  <si>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</si>
  <si>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</si>
  <si>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</si>
  <si>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</si>
  <si>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</si>
  <si>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</si>
  <si>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</si>
  <si>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</si>
  <si>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</si>
  <si>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</si>
  <si>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</si>
  <si>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</si>
  <si>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</si>
  <si>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</si>
  <si>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</si>
  <si>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</si>
  <si>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</si>
  <si>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</si>
  <si>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</si>
  <si>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</si>
  <si>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</si>
  <si>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</si>
  <si>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</si>
  <si>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</si>
  <si>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</si>
  <si>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</si>
  <si>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</si>
  <si>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</si>
  <si>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</si>
  <si>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</si>
  <si>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</si>
  <si>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</si>
  <si>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</si>
  <si>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</si>
  <si>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</si>
  <si>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</si>
  <si>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</si>
  <si>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</si>
  <si>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</si>
  <si>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</si>
  <si>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</si>
  <si>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</si>
  <si>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</si>
  <si>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</si>
  <si>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</si>
  <si>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</si>
  <si>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</si>
  <si>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</si>
  <si>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</si>
  <si>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</si>
  <si>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</si>
  <si>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</si>
  <si>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</si>
  <si>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</si>
  <si>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</si>
  <si>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</si>
  <si>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</si>
  <si>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</si>
  <si>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</si>
  <si>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</si>
  <si>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</si>
  <si>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</si>
  <si>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</si>
  <si>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</si>
  <si>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</si>
  <si>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</si>
  <si>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</si>
  <si>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</si>
  <si>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</si>
  <si>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</si>
  <si>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</si>
  <si>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</si>
  <si>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</si>
  <si>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</si>
  <si>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</si>
  <si>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</si>
  <si>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</si>
  <si>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</si>
  <si>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</si>
  <si>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</si>
  <si>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</si>
  <si>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</si>
  <si>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</si>
  <si>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</si>
  <si>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</si>
  <si>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</si>
  <si>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</si>
  <si>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</si>
  <si>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</si>
  <si>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</si>
  <si>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</si>
  <si>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</si>
  <si>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</si>
  <si>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</si>
  <si>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</si>
  <si>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</si>
  <si>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</si>
  <si>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</si>
  <si>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</si>
  <si>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</si>
  <si>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</si>
  <si>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</si>
  <si>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</si>
  <si>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</si>
  <si>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</si>
  <si>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</si>
  <si>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</si>
  <si>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</si>
  <si>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</si>
  <si>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</si>
  <si>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</si>
  <si>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</si>
  <si>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</si>
  <si>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</si>
  <si>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</si>
  <si>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</si>
  <si>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</si>
  <si>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</si>
  <si>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</si>
  <si>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</si>
  <si>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</si>
  <si>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</si>
  <si>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</si>
  <si>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</si>
  <si>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</si>
  <si>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</si>
  <si>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</si>
  <si>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</si>
  <si>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</si>
  <si>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</si>
  <si>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</si>
  <si>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</si>
  <si>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</si>
  <si>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</si>
  <si>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</si>
  <si>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</si>
  <si>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</si>
  <si>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</si>
  <si>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</si>
  <si>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</si>
  <si>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</si>
  <si>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</si>
  <si>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</si>
  <si>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</si>
  <si>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</si>
  <si>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</si>
  <si>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</si>
  <si>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</si>
  <si>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</si>
  <si>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</si>
  <si>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</si>
  <si>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</si>
  <si>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</si>
  <si>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</si>
  <si>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</si>
  <si>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</si>
  <si>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</si>
  <si>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</si>
  <si>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</si>
  <si>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</si>
  <si>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</si>
  <si>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</si>
  <si>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</si>
  <si>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</si>
  <si>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</si>
  <si>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</si>
  <si>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</si>
  <si>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</si>
  <si>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</si>
  <si>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</si>
  <si>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</si>
  <si>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</si>
  <si>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</si>
  <si>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</si>
  <si>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</si>
  <si>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</si>
  <si>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</si>
  <si>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</si>
  <si>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</si>
  <si>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</si>
  <si>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</si>
  <si>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</si>
  <si>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</si>
  <si>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</si>
  <si>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</si>
  <si>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</si>
  <si>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</si>
  <si>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</si>
  <si>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</si>
  <si>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</si>
  <si>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</si>
  <si>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</si>
  <si>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</si>
  <si>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</si>
  <si>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</si>
  <si>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</si>
  <si>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</si>
  <si>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</si>
  <si>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</si>
  <si>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</si>
  <si>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</si>
  <si>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</si>
  <si>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</si>
  <si>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</si>
  <si>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</si>
  <si>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</si>
  <si>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</si>
  <si>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</si>
  <si>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</si>
  <si>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</si>
  <si>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</si>
  <si>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</si>
  <si>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</si>
  <si>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</si>
  <si>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</si>
  <si>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</si>
  <si>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</si>
  <si>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</si>
  <si>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</si>
  <si>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</si>
  <si>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</si>
  <si>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</si>
  <si>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</si>
  <si>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</si>
  <si>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</si>
  <si>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</si>
  <si>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</si>
  <si>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</si>
  <si>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</si>
  <si>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</si>
  <si>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</si>
  <si>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</si>
  <si>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</si>
  <si>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</si>
  <si>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</si>
  <si>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</si>
  <si>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</si>
  <si>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</si>
  <si>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</si>
  <si>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</si>
  <si>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</si>
  <si>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</si>
  <si>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</si>
  <si>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</si>
  <si>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</si>
  <si>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</si>
  <si>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</si>
  <si>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</si>
  <si>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</si>
  <si>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</si>
  <si>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</si>
  <si>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</si>
  <si>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</si>
  <si>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</si>
  <si>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</si>
  <si>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</si>
  <si>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</si>
  <si>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</si>
  <si>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</si>
  <si>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</si>
  <si>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</si>
  <si>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</si>
  <si>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</si>
  <si>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</si>
  <si>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</si>
  <si>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</si>
  <si>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</si>
  <si>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</si>
  <si>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</si>
  <si>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</si>
  <si>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</si>
  <si>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</si>
  <si>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</si>
  <si>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</si>
  <si>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</si>
  <si>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</si>
  <si>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</si>
  <si>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</si>
  <si>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</si>
  <si>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</si>
  <si>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</si>
  <si>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</si>
  <si>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</si>
  <si>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</si>
  <si>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</si>
  <si>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</si>
  <si>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</si>
  <si>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</si>
  <si>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</si>
  <si>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</si>
  <si>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</si>
  <si>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</si>
  <si>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</si>
  <si>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</si>
  <si>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</si>
  <si>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</si>
  <si>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</si>
  <si>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</si>
  <si>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</si>
  <si>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</si>
  <si>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</si>
  <si>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</si>
  <si>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</si>
  <si>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</si>
  <si>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</si>
  <si>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</si>
  <si>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</si>
  <si>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</si>
  <si>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</si>
  <si>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</si>
  <si>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</si>
  <si>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</si>
  <si>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</si>
  <si>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</si>
  <si>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</si>
  <si>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</si>
  <si>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</si>
  <si>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</si>
  <si>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</si>
  <si>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</si>
  <si>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</si>
  <si>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</si>
  <si>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</si>
  <si>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</si>
  <si>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</si>
  <si>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</si>
  <si>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</si>
  <si>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</si>
  <si>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</si>
  <si>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</si>
  <si>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</si>
  <si>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</si>
  <si>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</si>
  <si>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</si>
  <si>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</si>
  <si>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</si>
  <si>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</si>
  <si>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</si>
  <si>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</si>
  <si>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</si>
  <si>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</si>
  <si>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</si>
  <si>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</si>
  <si>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</si>
  <si>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</si>
  <si>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</si>
  <si>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</si>
  <si>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</si>
  <si>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</si>
  <si>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</si>
  <si>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</si>
  <si>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</si>
  <si>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</si>
  <si>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</si>
  <si>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</si>
  <si>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</si>
  <si>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</si>
  <si>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</si>
  <si>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</si>
  <si>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</si>
  <si>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</si>
  <si>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</si>
  <si>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</si>
  <si>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</si>
  <si>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</si>
  <si>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</si>
  <si>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</si>
  <si>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</si>
  <si>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</si>
  <si>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</si>
  <si>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</si>
  <si>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</si>
  <si>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</si>
  <si>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</si>
  <si>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</si>
  <si>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</si>
  <si>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</si>
  <si>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</si>
  <si>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</si>
  <si>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</si>
  <si>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</si>
  <si>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</si>
  <si>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</si>
  <si>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</si>
  <si>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</si>
  <si>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</si>
  <si>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</si>
  <si>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</si>
  <si>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</si>
  <si>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</si>
  <si>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</si>
  <si>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</si>
  <si>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</si>
  <si>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</si>
  <si>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</si>
  <si>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</si>
  <si>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</si>
  <si>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</si>
  <si>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</si>
  <si>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</si>
  <si>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</si>
  <si>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</si>
  <si>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</si>
  <si>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</si>
  <si>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</si>
  <si>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</si>
  <si>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</si>
  <si>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</si>
  <si>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</si>
  <si>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</si>
  <si>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</si>
  <si>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</si>
  <si>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</si>
  <si>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</si>
  <si>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</si>
  <si>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</si>
  <si>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</si>
  <si>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</si>
  <si>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</si>
  <si>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</si>
  <si>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</si>
  <si>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</si>
  <si>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</si>
  <si>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</si>
  <si>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</si>
  <si>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</si>
  <si>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</si>
  <si>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</si>
  <si>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</si>
  <si>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</si>
  <si>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</si>
  <si>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</si>
  <si>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</si>
  <si>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</si>
  <si>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</si>
  <si>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</si>
  <si>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</si>
  <si>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</si>
  <si>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</si>
  <si>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</si>
  <si>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</si>
  <si>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</si>
  <si>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</si>
  <si>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</si>
  <si>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</si>
  <si>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</si>
  <si>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</si>
  <si>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</si>
  <si>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</si>
  <si>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</si>
  <si>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</si>
  <si>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</si>
  <si>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</si>
  <si>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</si>
  <si>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</si>
  <si>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</si>
  <si>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</si>
  <si>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</si>
  <si>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</si>
  <si>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</si>
  <si>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</si>
  <si>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</si>
  <si>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</si>
  <si>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</si>
  <si>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</si>
  <si>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</si>
  <si>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</si>
  <si>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</si>
  <si>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</si>
  <si>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</si>
  <si>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</si>
  <si>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</si>
  <si>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</si>
  <si>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</si>
  <si>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</si>
  <si>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</si>
  <si>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</si>
  <si>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</si>
  <si>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</si>
  <si>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</si>
  <si>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</si>
  <si>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</si>
  <si>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</si>
  <si>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</si>
  <si>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</si>
  <si>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</si>
  <si>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</si>
  <si>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</si>
  <si>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</si>
  <si>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</si>
  <si>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</si>
  <si>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</si>
  <si>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</si>
  <si>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</si>
  <si>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</si>
  <si>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</si>
  <si>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</si>
  <si>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</si>
  <si>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</si>
  <si>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</si>
  <si>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</si>
  <si>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</si>
  <si>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</si>
  <si>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</si>
  <si>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</si>
  <si>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</si>
  <si>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</si>
  <si>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</si>
  <si>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</si>
  <si>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</si>
  <si>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</si>
  <si>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</si>
  <si>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</si>
  <si>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</si>
  <si>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</si>
  <si>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</si>
  <si>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</si>
  <si>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</si>
  <si>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</si>
  <si>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</si>
  <si>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</si>
  <si>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</si>
  <si>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</si>
  <si>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</si>
  <si>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</si>
  <si>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</si>
  <si>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</si>
  <si>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</si>
  <si>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</si>
  <si>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</si>
  <si>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</si>
  <si>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</si>
  <si>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</si>
  <si>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</si>
  <si>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</si>
  <si>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</si>
  <si>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</si>
  <si>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</si>
  <si>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</si>
  <si>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</si>
  <si>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</si>
  <si>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</si>
  <si>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</si>
  <si>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</si>
  <si>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</si>
  <si>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</si>
  <si>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</si>
  <si>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</si>
  <si>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</si>
  <si>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</si>
  <si>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</si>
  <si>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</si>
  <si>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</si>
  <si>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</si>
  <si>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</si>
  <si>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</si>
  <si>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</si>
  <si>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</si>
  <si>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</si>
  <si>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</si>
  <si>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</si>
  <si>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</si>
  <si>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</si>
  <si>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</si>
  <si>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</si>
  <si>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</si>
  <si>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</si>
  <si>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</si>
  <si>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</si>
  <si>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</si>
  <si>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</si>
  <si>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</si>
  <si>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</si>
  <si>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</si>
  <si>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</si>
  <si>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</si>
  <si>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</si>
  <si>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</si>
  <si>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</si>
  <si>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</si>
  <si>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</si>
  <si>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</si>
  <si>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</si>
  <si>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</si>
  <si>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</si>
  <si>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</si>
  <si>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</si>
  <si>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</si>
  <si>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</si>
  <si>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</si>
  <si>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</si>
  <si>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</si>
  <si>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</si>
  <si>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</si>
  <si>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</si>
  <si>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</si>
  <si>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</si>
  <si>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</si>
  <si>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</si>
  <si>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</si>
  <si>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</si>
  <si>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</si>
  <si>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</si>
  <si>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</si>
  <si>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</si>
  <si>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</si>
  <si>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</si>
  <si>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</si>
  <si>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</si>
  <si>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</si>
  <si>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</si>
  <si>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</si>
  <si>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</si>
  <si>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</si>
  <si>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</si>
  <si>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</si>
  <si>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</si>
  <si>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</si>
  <si>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</si>
  <si>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</si>
  <si>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</si>
  <si>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</si>
  <si>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</si>
  <si>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</si>
  <si>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</si>
  <si>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</si>
  <si>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</si>
  <si>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</si>
  <si>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</si>
  <si>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</si>
  <si>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</si>
  <si>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</si>
  <si>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</si>
  <si>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</si>
  <si>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</si>
  <si>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</si>
  <si>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</si>
  <si>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</si>
  <si>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</si>
  <si>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</si>
  <si>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</si>
  <si>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</si>
  <si>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</si>
  <si>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</si>
  <si>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</si>
  <si>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</si>
  <si>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</si>
  <si>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</si>
  <si>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</si>
  <si>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</si>
  <si>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</si>
  <si>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</si>
  <si>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</si>
  <si>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</si>
  <si>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</si>
  <si>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</si>
  <si>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</si>
  <si>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</si>
  <si>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</si>
  <si>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</si>
  <si>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</si>
  <si>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</si>
  <si>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</si>
  <si>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</si>
  <si>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</si>
  <si>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</si>
  <si>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</si>
  <si>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</si>
  <si>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</si>
  <si>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</si>
  <si>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</si>
  <si>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</si>
  <si>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</si>
  <si>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</si>
  <si>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</si>
  <si>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</si>
  <si>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</si>
  <si>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</si>
  <si>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</si>
  <si>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</si>
  <si>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</si>
  <si>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</si>
  <si>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</si>
  <si>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</si>
  <si>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</si>
  <si>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</si>
  <si>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</si>
  <si>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</si>
  <si>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</si>
  <si>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</si>
  <si>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</si>
  <si>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</si>
  <si>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</si>
  <si>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</si>
  <si>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</si>
  <si>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</si>
  <si>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</si>
  <si>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</si>
  <si>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</si>
  <si>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</si>
  <si>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</si>
  <si>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</si>
  <si>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</si>
  <si>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</si>
  <si>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</si>
  <si>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</si>
  <si>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</si>
  <si>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</si>
  <si>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</si>
  <si>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</si>
  <si>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</si>
  <si>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</si>
  <si>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</si>
  <si>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</si>
  <si>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</si>
  <si>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</si>
  <si>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</si>
  <si>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</si>
  <si>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</si>
  <si>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</si>
  <si>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</si>
  <si>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</si>
  <si>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</si>
  <si>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</si>
  <si>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</si>
  <si>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</si>
  <si>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</si>
  <si>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</si>
  <si>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</si>
  <si>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</si>
  <si>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</si>
  <si>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</si>
  <si>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</si>
  <si>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</si>
  <si>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</si>
  <si>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</si>
  <si>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</si>
  <si>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</si>
  <si>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</si>
  <si>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</si>
  <si>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</si>
  <si>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</si>
  <si>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</si>
  <si>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</si>
  <si>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</si>
  <si>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</si>
  <si>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</si>
  <si>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</si>
  <si>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</si>
  <si>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</si>
  <si>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</si>
  <si>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</si>
  <si>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</si>
  <si>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</si>
  <si>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</si>
  <si>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</si>
  <si>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</si>
  <si>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</si>
  <si>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</si>
  <si>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</si>
  <si>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</si>
  <si>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</si>
  <si>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</si>
  <si>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</si>
  <si>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</si>
  <si>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</si>
  <si>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</si>
  <si>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</si>
  <si>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</si>
  <si>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</si>
  <si>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</si>
  <si>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</si>
  <si>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</si>
  <si>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</si>
  <si>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</si>
  <si>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</si>
  <si>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</si>
  <si>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</si>
  <si>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</si>
  <si>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</si>
  <si>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</si>
  <si>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</si>
  <si>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</si>
  <si>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</si>
  <si>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</si>
  <si>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</si>
  <si>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</si>
  <si>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</si>
  <si>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</si>
  <si>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</si>
  <si>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</si>
  <si>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</si>
  <si>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</si>
  <si>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</si>
  <si>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</si>
  <si>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</si>
  <si>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</si>
  <si>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</si>
  <si>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</si>
  <si>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</si>
  <si>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</si>
  <si>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</si>
  <si>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</si>
  <si>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</si>
  <si>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</si>
  <si>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</si>
  <si>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</si>
  <si>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</si>
  <si>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</si>
  <si>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</si>
  <si>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</si>
  <si>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</si>
  <si>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</si>
  <si>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</si>
  <si>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</si>
  <si>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</si>
  <si>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</si>
  <si>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</si>
  <si>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</si>
  <si>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</si>
  <si>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</si>
  <si>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</si>
  <si>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</si>
  <si>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</si>
  <si>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</si>
  <si>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</si>
  <si>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</si>
  <si>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</si>
  <si>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</si>
  <si>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</si>
  <si>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</si>
  <si>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</si>
  <si>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</si>
  <si>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</si>
  <si>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</si>
  <si>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</si>
  <si>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</si>
  <si>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</si>
  <si>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</si>
  <si>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</si>
  <si>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</si>
  <si>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</si>
  <si>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</si>
  <si>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</si>
  <si>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</si>
  <si>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</si>
  <si>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</si>
  <si>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</si>
  <si>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</si>
  <si>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</si>
  <si>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</si>
  <si>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</si>
  <si>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</si>
  <si>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</si>
  <si>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</si>
  <si>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</si>
  <si>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</si>
  <si>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</si>
  <si>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</si>
  <si>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</si>
  <si>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</si>
  <si>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</si>
  <si>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</si>
  <si>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</si>
  <si>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</si>
  <si>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</si>
  <si>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</si>
  <si>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</si>
  <si>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</si>
  <si>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</si>
  <si>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</si>
  <si>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</si>
  <si>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</si>
  <si>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</si>
  <si>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</si>
  <si>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</si>
  <si>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</si>
  <si>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</si>
  <si>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</si>
  <si>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</si>
  <si>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</si>
  <si>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</si>
  <si>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</si>
  <si>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</si>
  <si>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</si>
  <si>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</si>
  <si>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</si>
  <si>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</si>
  <si>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</si>
  <si>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</si>
  <si>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</si>
  <si>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</si>
  <si>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</si>
  <si>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</si>
  <si>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</si>
  <si>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</si>
  <si>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</si>
  <si>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</si>
  <si>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</si>
  <si>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</si>
  <si>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</si>
  <si>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</si>
  <si>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</si>
  <si>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</si>
  <si>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</si>
  <si>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</si>
  <si>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</si>
  <si>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</si>
  <si>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</si>
  <si>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</si>
  <si>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</si>
  <si>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</si>
  <si>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</si>
  <si>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</si>
  <si>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</si>
  <si>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</si>
  <si>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</si>
  <si>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</si>
  <si>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</si>
  <si>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</si>
  <si>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</si>
  <si>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</si>
  <si>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</si>
  <si>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</si>
  <si>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</si>
  <si>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</si>
  <si>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</si>
  <si>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</si>
  <si>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</si>
  <si>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</si>
  <si>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</si>
  <si>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</si>
  <si>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</si>
  <si>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</si>
  <si>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</si>
  <si>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</si>
  <si>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</si>
  <si>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</si>
  <si>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</si>
  <si>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</si>
  <si>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</si>
  <si>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</si>
  <si>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</si>
  <si>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</si>
  <si>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</si>
  <si>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</si>
  <si>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</si>
  <si>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</si>
  <si>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</si>
  <si>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</si>
  <si>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</si>
  <si>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</si>
  <si>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</si>
  <si>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</si>
  <si>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</si>
  <si>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</si>
  <si>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</si>
  <si>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</si>
  <si>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</si>
  <si>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</si>
  <si>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</si>
  <si>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</si>
  <si>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</si>
  <si>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</si>
  <si>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</si>
  <si>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</si>
  <si>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</si>
  <si>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</si>
  <si>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</si>
  <si>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</si>
  <si>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</si>
  <si>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</si>
  <si>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</si>
  <si>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</si>
  <si>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</si>
  <si>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</si>
  <si>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</si>
  <si>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</si>
  <si>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</si>
  <si>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</si>
  <si>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</si>
  <si>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</si>
  <si>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</si>
  <si>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</si>
  <si>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</si>
  <si>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</si>
  <si>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</si>
  <si>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</si>
  <si>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</si>
  <si>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</si>
  <si>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</si>
  <si>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</si>
  <si>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</si>
  <si>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</si>
  <si>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</si>
  <si>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</si>
  <si>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</si>
  <si>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</si>
  <si>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</si>
  <si>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</si>
  <si>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</si>
  <si>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</si>
  <si>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</si>
  <si>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</si>
  <si>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</si>
  <si>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</si>
  <si>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</si>
  <si>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</si>
  <si>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</si>
  <si>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</si>
  <si>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</si>
  <si>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</si>
  <si>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</si>
  <si>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</si>
  <si>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</si>
  <si>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</si>
  <si>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</si>
  <si>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</si>
  <si>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</si>
  <si>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</si>
  <si>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</si>
  <si>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</si>
  <si>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</si>
  <si>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</si>
  <si>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</si>
  <si>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</si>
  <si>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</si>
  <si>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</si>
  <si>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</si>
  <si>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</si>
  <si>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</si>
  <si>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</si>
  <si>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</si>
  <si>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</si>
  <si>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</si>
  <si>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</si>
  <si>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</si>
  <si>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</si>
  <si>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</si>
  <si>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</si>
  <si>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</si>
  <si>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</si>
  <si>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</si>
  <si>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</si>
  <si>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</si>
  <si>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</si>
  <si>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</si>
  <si>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</si>
  <si>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</si>
  <si>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</si>
  <si>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</si>
  <si>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</si>
  <si>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</si>
  <si>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</si>
  <si>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</si>
  <si>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</si>
  <si>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</si>
  <si>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</si>
  <si>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</si>
  <si>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</si>
  <si>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</si>
  <si>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</si>
  <si>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</si>
  <si>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</si>
  <si>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</si>
  <si>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</si>
  <si>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</si>
  <si>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</si>
  <si>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</si>
  <si>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</si>
  <si>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</si>
  <si>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</si>
  <si>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</si>
  <si>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</si>
  <si>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</si>
  <si>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</si>
  <si>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</si>
  <si>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</si>
  <si>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</si>
  <si>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</si>
  <si>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</si>
  <si>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</si>
  <si>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</si>
  <si>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</si>
  <si>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</si>
  <si>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</si>
  <si>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</si>
  <si>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</si>
  <si>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</si>
  <si>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</si>
  <si>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</si>
  <si>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</si>
  <si>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</si>
  <si>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</si>
  <si>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</si>
  <si>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</si>
  <si>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</si>
  <si>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</si>
  <si>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</si>
  <si>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</si>
  <si>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</si>
  <si>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</si>
  <si>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</si>
  <si>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</si>
  <si>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</si>
  <si>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</si>
  <si>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</si>
  <si>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</si>
  <si>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</si>
  <si>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</si>
  <si>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</si>
  <si>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</si>
  <si>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</si>
  <si>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</si>
  <si>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</si>
  <si>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</si>
  <si>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</si>
  <si>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</si>
  <si>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</si>
  <si>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</si>
  <si>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</si>
  <si>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</si>
  <si>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</si>
  <si>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</si>
  <si>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</si>
  <si>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</si>
  <si>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</si>
  <si>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</si>
  <si>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</si>
  <si>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</si>
  <si>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</si>
  <si>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</si>
  <si>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</si>
  <si>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</si>
  <si>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</si>
  <si>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</si>
  <si>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</si>
  <si>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</si>
  <si>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</si>
  <si>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</si>
  <si>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</si>
  <si>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</si>
  <si>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</si>
  <si>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</si>
  <si>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</si>
  <si>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</si>
  <si>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</si>
  <si>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</si>
  <si>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</si>
  <si>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</si>
  <si>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</si>
  <si>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</si>
  <si>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</si>
  <si>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</si>
  <si>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</si>
  <si>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</si>
  <si>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</si>
  <si>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</si>
  <si>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</si>
  <si>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</si>
  <si>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</si>
  <si>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</si>
  <si>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</si>
  <si>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</si>
  <si>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</si>
  <si>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</si>
  <si>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</si>
  <si>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</si>
  <si>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</si>
  <si>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</si>
  <si>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</si>
  <si>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</si>
  <si>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</si>
  <si>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</si>
  <si>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</si>
  <si>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</si>
  <si>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</si>
  <si>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</si>
  <si>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</si>
  <si>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</si>
  <si>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</si>
  <si>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</si>
  <si>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</si>
  <si>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</si>
  <si>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</si>
  <si>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</si>
  <si>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</si>
  <si>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</si>
  <si>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</si>
  <si>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</si>
  <si>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</si>
  <si>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</si>
  <si>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</si>
  <si>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</si>
  <si>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</si>
  <si>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</si>
  <si>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</si>
  <si>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</si>
  <si>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</si>
  <si>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</si>
  <si>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</si>
  <si>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</si>
  <si>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</si>
  <si>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</si>
  <si>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</si>
  <si>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</si>
  <si>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</si>
  <si>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</si>
  <si>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</si>
  <si>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</si>
  <si>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</si>
  <si>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</si>
  <si>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</si>
  <si>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</si>
  <si>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</si>
  <si>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</si>
  <si>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</si>
  <si>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</si>
  <si>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</si>
  <si>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</si>
  <si>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</si>
  <si>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</si>
  <si>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</si>
  <si>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</si>
  <si>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</si>
  <si>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</si>
  <si>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</si>
  <si>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</si>
  <si>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</si>
  <si>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</si>
  <si>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</si>
  <si>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</si>
  <si>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</si>
  <si>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</si>
  <si>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</si>
  <si>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</si>
  <si>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</si>
  <si>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</si>
  <si>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</si>
  <si>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</si>
  <si>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</si>
  <si>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</si>
  <si>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</si>
  <si>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</si>
  <si>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</si>
  <si>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</si>
  <si>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</si>
  <si>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</si>
  <si>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</si>
  <si>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</si>
  <si>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</si>
  <si>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</si>
  <si>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</si>
  <si>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</si>
  <si>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</si>
  <si>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</si>
  <si>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</si>
  <si>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</si>
  <si>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</si>
  <si>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</si>
  <si>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</si>
  <si>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</si>
  <si>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</si>
  <si>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</si>
  <si>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</si>
  <si>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</si>
  <si>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</si>
  <si>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</si>
  <si>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</si>
  <si>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</si>
  <si>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</si>
  <si>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</si>
  <si>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</si>
  <si>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</si>
  <si>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</si>
  <si>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</si>
  <si>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</si>
  <si>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</si>
  <si>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</si>
  <si>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</si>
  <si>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</si>
  <si>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</si>
  <si>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</si>
  <si>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</si>
  <si>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</si>
  <si>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</si>
  <si>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</si>
  <si>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</si>
  <si>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</si>
  <si>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</si>
  <si>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</si>
  <si>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</si>
  <si>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</si>
  <si>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</si>
  <si>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</si>
  <si>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</si>
  <si>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</si>
  <si>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</si>
  <si>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</si>
  <si>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</si>
  <si>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</si>
  <si>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</si>
  <si>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</si>
  <si>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</si>
  <si>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</si>
  <si>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</si>
  <si>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</si>
  <si>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</si>
  <si>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</si>
  <si>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</si>
  <si>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</si>
  <si>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</si>
  <si>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</si>
  <si>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</si>
  <si>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</si>
  <si>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</si>
  <si>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</si>
  <si>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</si>
  <si>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</si>
  <si>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</si>
  <si>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</si>
  <si>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</si>
  <si>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</si>
  <si>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</si>
  <si>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</si>
  <si>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</si>
  <si>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</si>
  <si>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</si>
  <si>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</si>
  <si>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</si>
  <si>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</si>
  <si>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</si>
  <si>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</si>
  <si>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</si>
  <si>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</si>
  <si>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</si>
  <si>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</si>
  <si>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</si>
  <si>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</si>
  <si>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</si>
  <si>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</si>
  <si>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</si>
  <si>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</si>
  <si>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</si>
  <si>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</si>
  <si>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</si>
  <si>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</si>
  <si>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</si>
  <si>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</si>
  <si>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</si>
  <si>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</si>
  <si>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</si>
  <si>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</si>
  <si>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</si>
  <si>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</si>
  <si>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</si>
  <si>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</si>
  <si>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</si>
  <si>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</si>
  <si>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</si>
  <si>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</si>
  <si>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</si>
  <si>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</si>
  <si>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</si>
  <si>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</si>
  <si>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</si>
  <si>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</si>
  <si>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</si>
  <si>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</si>
  <si>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</si>
  <si>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</si>
  <si>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</si>
  <si>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</si>
  <si>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</si>
  <si>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</si>
  <si>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</si>
  <si>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</si>
  <si>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</si>
  <si>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</si>
  <si>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</si>
  <si>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</si>
  <si>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</si>
  <si>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</si>
  <si>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</si>
  <si>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</si>
  <si>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</si>
  <si>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</si>
  <si>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</si>
  <si>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</si>
  <si>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</si>
  <si>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</si>
  <si>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</si>
  <si>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</si>
  <si>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</si>
  <si>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</si>
  <si>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</si>
  <si>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</si>
  <si>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</si>
  <si>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</si>
  <si>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</si>
  <si>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</si>
  <si>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</si>
  <si>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</si>
  <si>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</si>
  <si>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</si>
  <si>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</si>
  <si>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</si>
  <si>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</si>
  <si>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</si>
  <si>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</si>
  <si>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</si>
  <si>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</si>
  <si>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</si>
  <si>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</si>
  <si>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</si>
  <si>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</si>
  <si>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</si>
  <si>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</si>
  <si>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</si>
  <si>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</si>
  <si>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</si>
  <si>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</si>
  <si>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</si>
  <si>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</si>
  <si>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</si>
  <si>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</si>
  <si>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</si>
  <si>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</si>
  <si>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</si>
  <si>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</si>
  <si>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</si>
  <si>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</si>
  <si>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</si>
  <si>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</si>
  <si>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</si>
  <si>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</si>
  <si>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</si>
  <si>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</si>
  <si>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</si>
  <si>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</si>
  <si>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</si>
  <si>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</si>
  <si>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</si>
  <si>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</si>
  <si>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</si>
  <si>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</si>
  <si>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</si>
  <si>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</si>
  <si>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</si>
  <si>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</si>
  <si>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</si>
  <si>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</si>
  <si>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</si>
  <si>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</si>
  <si>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</si>
  <si>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</si>
  <si>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</si>
  <si>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</si>
  <si>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</si>
  <si>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</si>
  <si>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</si>
  <si>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</si>
  <si>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</si>
  <si>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</si>
  <si>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</si>
  <si>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</si>
  <si>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</si>
  <si>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</si>
  <si>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</si>
  <si>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</si>
  <si>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</si>
  <si>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</si>
  <si>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</si>
  <si>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</si>
  <si>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</si>
  <si>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</si>
  <si>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</si>
  <si>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</si>
  <si>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</si>
  <si>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</si>
  <si>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</si>
  <si>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</si>
  <si>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</si>
  <si>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</si>
  <si>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</si>
  <si>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</si>
  <si>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</si>
  <si>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</si>
  <si>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</si>
  <si>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</si>
  <si>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</si>
  <si>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</si>
  <si>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</si>
  <si>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</si>
  <si>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</si>
  <si>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</si>
  <si>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</si>
  <si>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</si>
  <si>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</si>
  <si>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</si>
  <si>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</si>
  <si>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</si>
  <si>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</si>
  <si>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</si>
  <si>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</si>
  <si>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</si>
  <si>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</si>
  <si>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</si>
  <si>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</si>
  <si>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</si>
  <si>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</si>
  <si>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</si>
  <si>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</si>
  <si>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</si>
  <si>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</si>
  <si>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</si>
  <si>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</si>
  <si>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</si>
  <si>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</si>
  <si>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</si>
  <si>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</si>
  <si>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</si>
  <si>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</si>
  <si>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</si>
  <si>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</si>
  <si>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</si>
  <si>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</si>
  <si>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</si>
  <si>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</si>
  <si>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</si>
  <si>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</si>
  <si>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</si>
  <si>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</si>
  <si>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</si>
  <si>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</si>
  <si>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</si>
  <si>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</si>
  <si>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</si>
  <si>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</si>
  <si>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</si>
  <si>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</si>
  <si>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</si>
  <si>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</si>
  <si>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</si>
  <si>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</si>
  <si>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</si>
  <si>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</si>
  <si>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</si>
  <si>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</si>
  <si>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</si>
  <si>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</si>
  <si>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</si>
  <si>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</si>
  <si>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</si>
  <si>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</si>
  <si>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</si>
  <si>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</si>
  <si>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</si>
  <si>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</si>
  <si>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</si>
  <si>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</si>
  <si>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</si>
  <si>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</si>
  <si>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</si>
  <si>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</si>
  <si>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</si>
  <si>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</si>
  <si>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</si>
  <si>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</si>
  <si>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</si>
  <si>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</si>
  <si>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</si>
  <si>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</si>
  <si>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</si>
  <si>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</si>
  <si>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</si>
  <si>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</si>
  <si>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</si>
  <si>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</si>
  <si>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</si>
  <si>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</si>
  <si>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</si>
  <si>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</si>
  <si>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</si>
  <si>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</si>
  <si>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</si>
  <si>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</si>
  <si>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</si>
  <si>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</si>
  <si>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</si>
  <si>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</si>
  <si>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</si>
  <si>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</si>
  <si>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</si>
  <si>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</si>
  <si>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</si>
  <si>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</si>
  <si>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</si>
  <si>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</si>
  <si>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</si>
  <si>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</si>
  <si>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</si>
  <si>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</si>
  <si>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</si>
  <si>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</si>
  <si>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</si>
  <si>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</si>
  <si>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</si>
  <si>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</si>
  <si>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</si>
  <si>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</si>
  <si>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</si>
  <si>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</si>
  <si>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</si>
  <si>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</si>
  <si>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</si>
  <si>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</si>
  <si>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</si>
  <si>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</si>
  <si>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</si>
  <si>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</si>
  <si>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</si>
  <si>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</si>
  <si>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</si>
  <si>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</si>
  <si>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</si>
  <si>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</si>
  <si>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</si>
  <si>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</si>
  <si>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</si>
  <si>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</si>
  <si>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</si>
  <si>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</si>
  <si>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</si>
  <si>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</si>
  <si>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</si>
  <si>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</si>
  <si>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</si>
  <si>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</si>
  <si>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</si>
  <si>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</si>
  <si>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</si>
  <si>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</si>
  <si>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</si>
  <si>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</si>
  <si>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</si>
  <si>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</si>
  <si>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</si>
  <si>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</si>
  <si>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</si>
  <si>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</si>
  <si>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</si>
  <si>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</si>
  <si>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</si>
  <si>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</si>
  <si>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</si>
  <si>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</si>
  <si>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</si>
  <si>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</si>
  <si>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</si>
  <si>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</si>
  <si>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</si>
  <si>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</si>
  <si>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</si>
  <si>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</si>
  <si>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</si>
  <si>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</si>
  <si>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</si>
  <si>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</si>
  <si>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</si>
  <si>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</si>
  <si>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</si>
  <si>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</si>
  <si>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</si>
  <si>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</si>
  <si>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</si>
  <si>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</si>
  <si>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</si>
  <si>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</si>
  <si>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</si>
  <si>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</si>
  <si>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</si>
  <si>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</si>
  <si>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</si>
  <si>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</si>
  <si>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</si>
  <si>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</si>
  <si>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</si>
  <si>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</si>
  <si>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</si>
  <si>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</si>
  <si>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</si>
  <si>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</si>
  <si>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</si>
  <si>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</si>
  <si>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</si>
  <si>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</si>
  <si>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</si>
  <si>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</si>
  <si>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</si>
  <si>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</si>
  <si>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</si>
  <si>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</si>
  <si>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</si>
  <si>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</si>
  <si>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</si>
  <si>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</si>
  <si>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</si>
  <si>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</si>
  <si>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</si>
  <si>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</si>
  <si>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</si>
  <si>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</si>
  <si>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</si>
  <si>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</si>
  <si>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</si>
  <si>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</si>
  <si>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</si>
  <si>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</si>
  <si>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</si>
  <si>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</si>
  <si>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</si>
  <si>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</si>
  <si>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</si>
  <si>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</si>
  <si>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</si>
  <si>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</si>
  <si>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</si>
  <si>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</si>
  <si>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</si>
  <si>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</si>
  <si>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</si>
  <si>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</si>
  <si>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</si>
  <si>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</si>
  <si>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</si>
  <si>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</si>
  <si>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</si>
  <si>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</si>
  <si>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</si>
  <si>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</si>
  <si>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</si>
  <si>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</si>
  <si>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</si>
  <si>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</si>
  <si>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</si>
  <si>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</si>
  <si>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</si>
  <si>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</si>
  <si>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</si>
  <si>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</si>
  <si>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</si>
  <si>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</si>
  <si>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</si>
  <si>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</si>
  <si>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</si>
  <si>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</si>
  <si>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</si>
  <si>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</si>
  <si>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</si>
  <si>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</si>
  <si>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</si>
  <si>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</si>
  <si>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</si>
  <si>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</si>
  <si>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</si>
  <si>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</si>
  <si>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</si>
  <si>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</si>
  <si>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</si>
  <si>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</si>
  <si>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</si>
  <si>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</si>
  <si>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</si>
  <si>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</si>
  <si>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</si>
  <si>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</si>
  <si>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</si>
  <si>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</si>
  <si>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</si>
  <si>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</si>
  <si>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</si>
  <si>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</si>
  <si>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</si>
  <si>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</si>
  <si>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</si>
  <si>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</si>
  <si>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</si>
  <si>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</si>
  <si>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</si>
  <si>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</si>
  <si>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</si>
  <si>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</si>
  <si>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</si>
  <si>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</si>
  <si>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</si>
  <si>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</si>
  <si>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</si>
  <si>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</si>
  <si>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</si>
  <si>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</si>
  <si>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</si>
  <si>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</si>
  <si>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</si>
  <si>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</si>
  <si>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</si>
  <si>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</si>
  <si>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</si>
  <si>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</si>
  <si>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</si>
  <si>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</si>
  <si>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</si>
  <si>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</si>
  <si>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</si>
  <si>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</si>
  <si>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</si>
  <si>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</si>
  <si>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</si>
  <si>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</si>
  <si>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</si>
  <si>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</si>
  <si>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</si>
  <si>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</si>
  <si>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</si>
  <si>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</si>
  <si>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</si>
  <si>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</si>
  <si>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</si>
  <si>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</si>
  <si>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</si>
  <si>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</si>
  <si>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</si>
  <si>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</si>
  <si>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</si>
  <si>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</si>
  <si>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</si>
  <si>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</si>
  <si>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</si>
  <si>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</si>
  <si>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</si>
  <si>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</si>
  <si>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</si>
  <si>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</si>
  <si>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</si>
  <si>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</si>
  <si>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</si>
  <si>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</si>
  <si>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</si>
  <si>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</si>
  <si>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</si>
  <si>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</si>
  <si>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</si>
  <si>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</si>
  <si>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</si>
  <si>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</si>
  <si>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</si>
  <si>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</si>
  <si>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</si>
  <si>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</si>
  <si>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</si>
  <si>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</si>
  <si>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</si>
  <si>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</si>
  <si>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</si>
  <si>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</si>
  <si>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</si>
  <si>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</si>
  <si>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</si>
  <si>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</si>
  <si>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</si>
  <si>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</si>
  <si>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</si>
  <si>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</si>
  <si>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</si>
  <si>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</si>
  <si>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</si>
  <si>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</si>
  <si>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</si>
  <si>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</si>
  <si>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</si>
  <si>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</si>
  <si>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</si>
  <si>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</si>
  <si>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</si>
  <si>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</si>
  <si>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</si>
  <si>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</si>
  <si>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</si>
  <si>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</si>
  <si>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</si>
  <si>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</si>
  <si>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</si>
  <si>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</si>
  <si>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</si>
  <si>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</si>
  <si>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</si>
  <si>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</si>
  <si>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</si>
  <si>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</si>
  <si>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</si>
  <si>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</si>
  <si>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</si>
  <si>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</si>
  <si>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</si>
  <si>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</si>
  <si>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</si>
  <si>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</si>
  <si>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</si>
  <si>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</si>
  <si>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</si>
  <si>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</si>
  <si>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</si>
  <si>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</si>
  <si>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</si>
  <si>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</si>
  <si>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</si>
  <si>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</si>
  <si>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</si>
  <si>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</si>
  <si>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</si>
  <si>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</si>
  <si>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</si>
  <si>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</si>
  <si>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</si>
  <si>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</si>
  <si>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</si>
  <si>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</si>
  <si>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</si>
  <si>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</si>
  <si>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</si>
  <si>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</si>
  <si>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</si>
  <si>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</si>
  <si>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</si>
  <si>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</si>
  <si>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</si>
  <si>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</si>
  <si>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</si>
  <si>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</si>
  <si>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</si>
  <si>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</si>
  <si>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</si>
  <si>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</si>
  <si>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</si>
  <si>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</si>
  <si>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</si>
  <si>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</si>
  <si>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</si>
  <si>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</si>
  <si>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</si>
  <si>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</si>
  <si>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</si>
  <si>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</si>
  <si>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</si>
  <si>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</si>
  <si>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</si>
  <si>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</si>
  <si>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</si>
  <si>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</si>
  <si>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</si>
  <si>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</si>
  <si>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</si>
  <si>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</si>
  <si>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</si>
  <si>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</si>
  <si>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</si>
  <si>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</si>
  <si>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</si>
  <si>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</si>
  <si>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</si>
  <si>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</si>
  <si>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</si>
  <si>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</si>
  <si>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</si>
  <si>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</si>
  <si>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</si>
  <si>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</si>
  <si>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</si>
  <si>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</si>
  <si>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</si>
  <si>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</si>
  <si>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</si>
  <si>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</si>
  <si>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</si>
  <si>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</si>
  <si>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</si>
  <si>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</si>
  <si>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</si>
  <si>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</si>
  <si>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</si>
  <si>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</si>
  <si>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</si>
  <si>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</si>
  <si>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</si>
  <si>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</si>
  <si>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</si>
  <si>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</si>
  <si>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</si>
  <si>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</si>
  <si>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</si>
  <si>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</si>
  <si>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</si>
  <si>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</si>
  <si>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</si>
  <si>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</si>
  <si>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</si>
  <si>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</si>
  <si>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</si>
  <si>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</si>
  <si>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</si>
  <si>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</si>
  <si>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</si>
  <si>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</si>
  <si>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</si>
  <si>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</si>
  <si>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</si>
  <si>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</si>
  <si>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</si>
  <si>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</si>
  <si>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</si>
  <si>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</si>
  <si>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</si>
  <si>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</si>
  <si>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</si>
  <si>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</si>
  <si>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</si>
  <si>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</si>
  <si>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</si>
  <si>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</si>
  <si>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</si>
  <si>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</si>
  <si>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</si>
  <si>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</si>
  <si>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</si>
  <si>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</si>
  <si>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</si>
  <si>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</si>
  <si>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</si>
  <si>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</si>
  <si>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</si>
  <si>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</si>
  <si>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</si>
  <si>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</si>
  <si>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</si>
  <si>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</si>
  <si>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</si>
  <si>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</si>
  <si>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</si>
  <si>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</si>
  <si>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</si>
  <si>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</si>
  <si>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</si>
  <si>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</si>
  <si>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</si>
  <si>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</si>
  <si>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</si>
  <si>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</si>
  <si>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</si>
  <si>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</si>
  <si>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</si>
  <si>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</si>
  <si>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</si>
  <si>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</si>
  <si>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</si>
  <si>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</si>
  <si>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</si>
  <si>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</si>
  <si>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</si>
  <si>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</si>
  <si>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</si>
  <si>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</si>
  <si>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</si>
  <si>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</si>
  <si>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</si>
  <si>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</si>
  <si>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</si>
  <si>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</si>
  <si>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</si>
  <si>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</si>
  <si>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</si>
  <si>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</si>
  <si>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</si>
  <si>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</si>
  <si>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</si>
  <si>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</si>
  <si>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</si>
  <si>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</si>
  <si>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</si>
  <si>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</si>
  <si>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</si>
  <si>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</si>
  <si>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</si>
  <si>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</si>
  <si>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</si>
  <si>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</si>
  <si>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</si>
  <si>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</si>
  <si>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</si>
  <si>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</si>
  <si>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</si>
  <si>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</si>
  <si>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</si>
  <si>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</si>
  <si>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</si>
  <si>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</si>
  <si>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</si>
  <si>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</si>
  <si>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</si>
  <si>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</si>
  <si>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</si>
  <si>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</si>
  <si>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</si>
  <si>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</si>
  <si>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</si>
  <si>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</si>
  <si>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</si>
  <si>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</si>
  <si>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</si>
  <si>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</si>
  <si>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</si>
  <si>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</si>
  <si>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</si>
  <si>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</si>
  <si>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</si>
  <si>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</si>
  <si>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</si>
  <si>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</si>
  <si>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</si>
  <si>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</si>
  <si>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</si>
  <si>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</si>
  <si>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</si>
  <si>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</si>
  <si>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</si>
  <si>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</si>
  <si>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</si>
  <si>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</si>
  <si>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</si>
  <si>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</si>
  <si>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</si>
  <si>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</si>
  <si>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</si>
  <si>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</si>
  <si>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</si>
  <si>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</si>
  <si>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</si>
  <si>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</si>
  <si>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</si>
  <si>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</si>
  <si>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</si>
  <si>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</si>
  <si>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</si>
  <si>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</si>
  <si>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</si>
  <si>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</si>
  <si>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</si>
  <si>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</si>
  <si>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</si>
  <si>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</si>
  <si>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</si>
  <si>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</si>
  <si>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</si>
  <si>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</si>
  <si>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</si>
  <si>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</si>
  <si>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</si>
  <si>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</si>
  <si>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</si>
  <si>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</si>
  <si>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</si>
  <si>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</si>
  <si>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</si>
  <si>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</si>
  <si>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</si>
  <si>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</si>
  <si>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</si>
  <si>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</si>
  <si>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</si>
  <si>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</si>
  <si>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</si>
  <si>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</si>
  <si>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</si>
  <si>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</si>
  <si>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</si>
  <si>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</si>
  <si>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</si>
  <si>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</si>
  <si>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</si>
  <si>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</si>
  <si>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</si>
  <si>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</si>
  <si>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</si>
  <si>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</si>
  <si>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</si>
  <si>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</si>
  <si>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</si>
  <si>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</si>
  <si>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</si>
  <si>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</si>
  <si>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</si>
  <si>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</si>
  <si>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</si>
  <si>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</si>
  <si>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</si>
  <si>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</si>
  <si>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</si>
  <si>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</si>
  <si>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</si>
  <si>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</si>
  <si>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</si>
  <si>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</si>
  <si>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</si>
  <si>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</si>
  <si>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</si>
  <si>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</si>
  <si>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</si>
  <si>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</si>
  <si>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</si>
  <si>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</si>
  <si>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</si>
  <si>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</si>
  <si>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</si>
  <si>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</si>
  <si>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</si>
  <si>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</si>
  <si>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</si>
  <si>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</si>
  <si>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</si>
  <si>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</si>
  <si>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</si>
  <si>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</si>
  <si>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</si>
  <si>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</si>
  <si>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</si>
  <si>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</si>
  <si>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</si>
  <si>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</si>
  <si>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</si>
  <si>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</si>
  <si>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</si>
  <si>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</si>
  <si>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</si>
  <si>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</si>
  <si>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</si>
  <si>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</si>
  <si>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</si>
  <si>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</si>
  <si>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</si>
  <si>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</si>
  <si>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</si>
  <si>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</si>
  <si>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</si>
  <si>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</si>
  <si>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</si>
  <si>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</si>
  <si>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</si>
  <si>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</si>
  <si>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</si>
  <si>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</si>
  <si>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</si>
  <si>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</si>
  <si>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</si>
  <si>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</si>
  <si>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</si>
  <si>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</si>
  <si>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</si>
  <si>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</si>
  <si>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</si>
  <si>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</si>
  <si>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</si>
  <si>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</si>
  <si>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</si>
  <si>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</si>
  <si>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</si>
  <si>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</si>
  <si>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</si>
  <si>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</si>
  <si>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</si>
  <si>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</si>
  <si>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</si>
  <si>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</si>
  <si>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</si>
  <si>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</si>
  <si>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</si>
  <si>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</si>
  <si>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</si>
  <si>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</si>
  <si>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</si>
  <si>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</si>
  <si>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</si>
  <si>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</si>
  <si>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</si>
  <si>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</si>
  <si>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</si>
  <si>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</si>
  <si>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</si>
  <si>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</si>
  <si>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</si>
  <si>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</si>
  <si>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</si>
  <si>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</si>
  <si>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</si>
  <si>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</si>
  <si>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</si>
  <si>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</si>
  <si>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</si>
  <si>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</si>
  <si>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</si>
  <si>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</si>
  <si>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</si>
  <si>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</si>
  <si>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</si>
  <si>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</si>
  <si>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</si>
  <si>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</si>
  <si>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</si>
  <si>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</si>
  <si>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</si>
  <si>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</si>
  <si>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</si>
  <si>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</si>
  <si>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</si>
  <si>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</si>
  <si>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</si>
  <si>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</si>
  <si>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</si>
  <si>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</si>
  <si>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</si>
  <si>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</si>
  <si>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</si>
  <si>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</si>
  <si>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</si>
  <si>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</si>
  <si>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</si>
  <si>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</si>
  <si>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</si>
  <si>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</si>
  <si>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</si>
  <si>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</si>
  <si>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</si>
  <si>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</si>
  <si>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</si>
  <si>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</si>
  <si>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</si>
  <si>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</si>
  <si>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</si>
  <si>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</si>
  <si>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</si>
  <si>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</si>
  <si>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</si>
  <si>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</si>
  <si>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</si>
  <si>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</si>
  <si>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</si>
  <si>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</si>
  <si>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</si>
  <si>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</si>
  <si>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</si>
  <si>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</si>
  <si>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</si>
  <si>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</si>
  <si>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</si>
  <si>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</si>
  <si>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</si>
  <si>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</si>
  <si>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</si>
  <si>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</si>
  <si>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</si>
  <si>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</si>
  <si>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</si>
  <si>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</si>
  <si>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</si>
  <si>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</si>
  <si>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</si>
  <si>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</si>
  <si>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</si>
  <si>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</si>
  <si>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</si>
  <si>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</si>
  <si>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</si>
  <si>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</si>
  <si>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</si>
  <si>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</si>
  <si>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</si>
  <si>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</si>
  <si>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</si>
  <si>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</si>
  <si>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</si>
  <si>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</si>
  <si>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</si>
  <si>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</si>
  <si>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</si>
  <si>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</si>
  <si>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</si>
  <si>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</si>
  <si>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</si>
  <si>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</si>
  <si>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</si>
  <si>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</si>
  <si>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</si>
  <si>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</si>
  <si>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</si>
  <si>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</si>
  <si>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</si>
  <si>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</si>
  <si>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</si>
  <si>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</si>
  <si>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</si>
  <si>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</si>
  <si>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</si>
  <si>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</si>
  <si>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</si>
  <si>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</si>
  <si>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</si>
  <si>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</si>
  <si>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</si>
  <si>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</si>
  <si>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</si>
  <si>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</si>
  <si>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</si>
  <si>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</si>
  <si>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</si>
  <si>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</si>
  <si>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</si>
  <si>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</si>
  <si>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</si>
  <si>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</si>
  <si>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</si>
  <si>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</si>
  <si>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</si>
  <si>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</si>
  <si>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</si>
  <si>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</si>
  <si>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</si>
  <si>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</si>
  <si>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</si>
  <si>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</si>
  <si>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</si>
  <si>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</si>
  <si>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</si>
  <si>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</si>
  <si>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</si>
  <si>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</si>
  <si>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</si>
  <si>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</si>
  <si>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</si>
  <si>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</si>
  <si>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</si>
  <si>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</si>
  <si>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</si>
  <si>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</si>
  <si>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</si>
  <si>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</si>
  <si>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</si>
  <si>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</si>
  <si>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</si>
  <si>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</si>
  <si>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</si>
  <si>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</si>
  <si>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</si>
  <si>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</si>
  <si>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</si>
  <si>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</si>
  <si>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</si>
  <si>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</si>
  <si>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</si>
  <si>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</si>
  <si>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</si>
  <si>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</si>
  <si>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</si>
  <si>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</si>
  <si>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</si>
  <si>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</si>
  <si>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</si>
  <si>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</si>
  <si>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</si>
  <si>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</si>
  <si>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</si>
  <si>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</si>
  <si>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</si>
  <si>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</si>
  <si>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</si>
  <si>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</si>
  <si>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</si>
  <si>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</si>
  <si>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</si>
  <si>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</si>
  <si>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</si>
  <si>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</si>
  <si>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</si>
  <si>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</si>
  <si>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</si>
  <si>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</si>
  <si>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</si>
  <si>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</si>
  <si>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</si>
  <si>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</si>
  <si>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</si>
  <si>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</si>
  <si>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</si>
  <si>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</si>
  <si>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</si>
  <si>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</si>
  <si>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</si>
  <si>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</si>
  <si>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</si>
  <si>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</si>
  <si>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</si>
  <si>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</si>
  <si>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</si>
  <si>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</si>
  <si>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</si>
  <si>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</si>
  <si>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</si>
  <si>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</si>
  <si>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</si>
  <si>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</si>
  <si>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</si>
  <si>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</si>
  <si>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</si>
  <si>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</si>
  <si>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</si>
  <si>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</si>
  <si>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</si>
  <si>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</si>
  <si>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</si>
  <si>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</si>
  <si>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</si>
  <si>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</si>
  <si>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</si>
  <si>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</si>
  <si>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</si>
  <si>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</si>
  <si>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</si>
  <si>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</si>
  <si>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</si>
  <si>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</si>
  <si>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</si>
  <si>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</si>
  <si>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</si>
  <si>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</si>
  <si>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</si>
  <si>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</si>
  <si>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</si>
  <si>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</si>
  <si>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</si>
  <si>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</si>
  <si>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</si>
  <si>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</si>
  <si>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</si>
  <si>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</si>
  <si>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</si>
  <si>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</si>
  <si>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</si>
  <si>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</si>
  <si>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</si>
  <si>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</si>
  <si>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</si>
  <si>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</si>
  <si>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</si>
  <si>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</si>
  <si>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</si>
  <si>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</si>
  <si>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</si>
  <si>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</si>
  <si>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</si>
  <si>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</si>
  <si>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</si>
  <si>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</si>
  <si>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</si>
  <si>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</si>
  <si>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</si>
  <si>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</si>
  <si>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</si>
  <si>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</si>
  <si>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</si>
  <si>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</si>
  <si>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</si>
  <si>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</si>
  <si>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</si>
  <si>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</si>
  <si>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</si>
  <si>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</si>
  <si>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</si>
  <si>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</si>
  <si>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</si>
  <si>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</si>
  <si>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</si>
  <si>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</si>
  <si>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</si>
  <si>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</si>
  <si>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</si>
  <si>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</si>
  <si>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</si>
  <si>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</si>
  <si>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</si>
  <si>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</si>
  <si>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</si>
  <si>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</si>
  <si>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</si>
  <si>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</si>
  <si>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</si>
  <si>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</si>
  <si>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</si>
  <si>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</si>
  <si>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</si>
  <si>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</si>
  <si>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</si>
  <si>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</si>
  <si>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</si>
  <si>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</si>
  <si>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</si>
  <si>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</si>
  <si>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</si>
  <si>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</si>
  <si>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</si>
  <si>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</si>
  <si>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</si>
  <si>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</si>
  <si>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</si>
  <si>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</si>
  <si>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</si>
  <si>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</si>
  <si>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</si>
  <si>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</si>
  <si>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</si>
  <si>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</si>
  <si>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</si>
  <si>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</si>
  <si>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</si>
  <si>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</si>
  <si>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</si>
  <si>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</si>
  <si>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</si>
  <si>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</si>
  <si>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</si>
  <si>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</si>
  <si>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</si>
  <si>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</si>
  <si>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</si>
  <si>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</si>
  <si>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</si>
  <si>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</si>
  <si>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</si>
  <si>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</si>
  <si>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</si>
  <si>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</si>
  <si>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</si>
  <si>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</si>
  <si>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</si>
  <si>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</si>
  <si>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</si>
  <si>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</si>
  <si>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</si>
  <si>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</si>
  <si>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</si>
  <si>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</si>
  <si>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</si>
  <si>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</si>
  <si>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</si>
  <si>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</si>
  <si>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</si>
  <si>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</si>
  <si>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</si>
  <si>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</si>
  <si>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</si>
  <si>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</si>
  <si>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</si>
  <si>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</si>
  <si>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</si>
  <si>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</si>
  <si>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</si>
  <si>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</si>
  <si>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</si>
  <si>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</si>
  <si>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</si>
  <si>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</si>
  <si>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</si>
  <si>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</si>
  <si>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</si>
  <si>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</si>
  <si>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</si>
  <si>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</si>
  <si>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</si>
  <si>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</si>
  <si>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</si>
  <si>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</si>
  <si>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</si>
  <si>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</si>
  <si>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</si>
  <si>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</si>
  <si>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</si>
  <si>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</si>
  <si>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</si>
  <si>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</si>
  <si>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</si>
  <si>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</si>
  <si>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</si>
  <si>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</si>
  <si>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</si>
  <si>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</si>
  <si>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</si>
  <si>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</si>
  <si>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</si>
  <si>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</si>
  <si>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</si>
  <si>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</si>
  <si>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</si>
  <si>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</si>
  <si>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</si>
  <si>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</si>
  <si>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</si>
  <si>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</si>
  <si>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</si>
  <si>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</si>
  <si>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</si>
  <si>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</si>
  <si>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</si>
  <si>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</si>
  <si>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</si>
  <si>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</si>
  <si>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</si>
  <si>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</si>
  <si>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</si>
  <si>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</si>
  <si>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</si>
  <si>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</si>
  <si>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</si>
  <si>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</si>
  <si>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</si>
  <si>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</si>
  <si>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</si>
  <si>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</si>
  <si>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</si>
  <si>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</si>
  <si>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</si>
  <si>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</si>
  <si>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</si>
  <si>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</si>
  <si>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</si>
  <si>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</si>
  <si>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</si>
  <si>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</si>
  <si>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</si>
  <si>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</si>
  <si>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</si>
  <si>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</si>
  <si>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</si>
  <si>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</si>
  <si>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</si>
  <si>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</si>
  <si>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</si>
  <si>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</si>
  <si>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</si>
  <si>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</si>
  <si>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</si>
  <si>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</si>
  <si>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</si>
  <si>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</si>
  <si>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</si>
  <si>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</si>
  <si>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</si>
  <si>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</si>
  <si>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</si>
  <si>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</si>
  <si>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</si>
  <si>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</si>
  <si>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</si>
  <si>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</si>
  <si>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</si>
  <si>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</si>
  <si>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</si>
  <si>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</si>
  <si>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</si>
  <si>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</si>
  <si>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</si>
  <si>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</si>
  <si>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</si>
  <si>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</si>
  <si>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</si>
  <si>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</si>
  <si>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</si>
  <si>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</si>
  <si>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</si>
  <si>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</si>
  <si>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</si>
  <si>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</si>
  <si>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</si>
  <si>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</si>
  <si>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</si>
  <si>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</si>
  <si>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</si>
  <si>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</si>
  <si>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</si>
  <si>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</si>
  <si>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</si>
  <si>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</si>
  <si>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</si>
  <si>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</si>
  <si>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</si>
  <si>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</si>
  <si>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</si>
  <si>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</si>
  <si>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</si>
  <si>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</si>
  <si>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</si>
  <si>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</si>
  <si>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</si>
  <si>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</si>
  <si>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</si>
  <si>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</si>
  <si>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</si>
  <si>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</si>
  <si>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</si>
  <si>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</si>
  <si>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</si>
  <si>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</si>
  <si>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</si>
  <si>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</si>
  <si>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</si>
  <si>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</si>
  <si>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</si>
  <si>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</si>
  <si>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</si>
  <si>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</si>
  <si>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</si>
  <si>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</si>
  <si>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</si>
  <si>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</si>
  <si>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</si>
  <si>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</si>
  <si>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</si>
  <si>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</si>
  <si>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</si>
  <si>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</si>
  <si>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</si>
  <si>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</si>
  <si>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</si>
  <si>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</si>
  <si>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</si>
  <si>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</si>
  <si>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</si>
  <si>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</si>
  <si>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</si>
  <si>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</si>
  <si>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</si>
  <si>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</si>
  <si>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</si>
  <si>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</si>
  <si>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</si>
  <si>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</si>
  <si>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</si>
  <si>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</si>
  <si>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</si>
  <si>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</si>
  <si>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</si>
  <si>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</si>
  <si>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</si>
  <si>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</si>
  <si>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</si>
  <si>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</si>
  <si>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</si>
  <si>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</si>
  <si>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</si>
  <si>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</si>
  <si>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</si>
  <si>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</si>
  <si>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</si>
  <si>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</si>
  <si>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</si>
  <si>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</si>
  <si>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</si>
  <si>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</si>
  <si>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</si>
  <si>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</si>
  <si>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</si>
  <si>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</si>
  <si>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</si>
  <si>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</si>
  <si>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</si>
  <si>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</si>
  <si>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</si>
  <si>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</si>
  <si>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</si>
  <si>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</si>
  <si>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</si>
  <si>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</si>
  <si>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</si>
  <si>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</si>
  <si>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</si>
  <si>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</si>
  <si>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</si>
  <si>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</si>
  <si>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</si>
  <si>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</si>
  <si>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</si>
  <si>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</si>
  <si>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</si>
  <si>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</si>
  <si>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</si>
  <si>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</si>
  <si>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</si>
  <si>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</si>
  <si>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</si>
  <si>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</si>
  <si>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</si>
  <si>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</si>
  <si>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</si>
  <si>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</si>
  <si>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</si>
  <si>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</si>
  <si>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</si>
  <si>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</si>
  <si>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</si>
  <si>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</si>
  <si>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</si>
  <si>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</si>
  <si>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</si>
  <si>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</si>
  <si>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</si>
  <si>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</si>
  <si>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</si>
  <si>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</si>
  <si>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</si>
  <si>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</si>
  <si>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</si>
  <si>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</si>
  <si>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</si>
  <si>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</si>
  <si>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</si>
  <si>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</si>
  <si>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</si>
  <si>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</si>
  <si>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</si>
  <si>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</si>
  <si>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</si>
  <si>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</si>
  <si>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</si>
  <si>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</si>
  <si>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</si>
  <si>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</si>
  <si>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</si>
  <si>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</si>
  <si>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</si>
  <si>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</si>
  <si>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</si>
  <si>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</si>
  <si>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</si>
  <si>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</si>
  <si>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</si>
  <si>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</si>
  <si>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</si>
  <si>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</si>
  <si>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</si>
  <si>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</si>
  <si>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</si>
  <si>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</si>
  <si>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</si>
  <si>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</si>
  <si>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</si>
  <si>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</si>
  <si>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</si>
  <si>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</si>
  <si>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</si>
  <si>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</si>
  <si>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</si>
  <si>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</si>
  <si>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</si>
  <si>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</si>
  <si>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</si>
  <si>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</si>
  <si>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</si>
  <si>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</si>
  <si>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</si>
  <si>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</si>
  <si>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</si>
  <si>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</si>
  <si>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</si>
  <si>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</si>
  <si>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</si>
  <si>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</si>
  <si>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</si>
  <si>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</si>
  <si>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</si>
  <si>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</si>
  <si>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</si>
  <si>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</si>
  <si>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</si>
  <si>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</si>
  <si>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</si>
  <si>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</si>
  <si>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</si>
  <si>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</si>
  <si>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</si>
  <si>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</si>
  <si>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</si>
  <si>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</si>
  <si>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</si>
  <si>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</si>
  <si>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</si>
  <si>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</si>
  <si>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</si>
  <si>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</si>
  <si>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</si>
  <si>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</si>
  <si>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</si>
  <si>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</si>
  <si>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</si>
  <si>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</si>
  <si>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</si>
  <si>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</si>
  <si>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</si>
  <si>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</si>
  <si>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</si>
  <si>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</si>
  <si>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</si>
  <si>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</si>
  <si>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</si>
  <si>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</si>
  <si>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</si>
  <si>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</si>
  <si>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</si>
  <si>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</si>
  <si>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</si>
  <si>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</si>
  <si>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</si>
  <si>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</si>
  <si>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</si>
  <si>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</si>
  <si>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</si>
  <si>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</si>
  <si>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</si>
  <si>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</si>
  <si>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</si>
  <si>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</si>
  <si>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</si>
  <si>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</si>
  <si>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</si>
  <si>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</si>
  <si>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</si>
  <si>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</si>
  <si>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</si>
  <si>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</si>
  <si>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</si>
  <si>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</si>
  <si>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</si>
  <si>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</si>
  <si>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</si>
  <si>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</si>
  <si>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</si>
  <si>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</si>
  <si>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</si>
  <si>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</si>
  <si>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</si>
  <si>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</si>
  <si>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</si>
  <si>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</si>
  <si>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</si>
  <si>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</si>
  <si>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</si>
  <si>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</si>
  <si>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</si>
  <si>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</si>
  <si>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</si>
  <si>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</si>
  <si>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</si>
  <si>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</si>
  <si>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</si>
  <si>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</si>
  <si>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</si>
  <si>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</si>
  <si>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</si>
  <si>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</si>
  <si>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</si>
  <si>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</si>
  <si>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</si>
  <si>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</si>
  <si>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</si>
  <si>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</si>
  <si>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</si>
  <si>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</si>
  <si>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</si>
  <si>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</si>
  <si>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</si>
  <si>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</si>
  <si>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</si>
  <si>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</si>
  <si>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</si>
  <si>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</si>
  <si>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</si>
  <si>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</si>
  <si>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</si>
  <si>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</si>
  <si>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</si>
  <si>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</si>
  <si>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</si>
  <si>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</si>
  <si>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</si>
  <si>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</si>
  <si>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</si>
  <si>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</si>
  <si>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</si>
  <si>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</si>
  <si>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</si>
  <si>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</si>
  <si>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</si>
  <si>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</si>
  <si>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</si>
  <si>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</si>
  <si>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</si>
  <si>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</si>
  <si>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</si>
  <si>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</si>
  <si>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</si>
  <si>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</si>
  <si>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</si>
  <si>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</si>
  <si>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</si>
  <si>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</si>
  <si>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</si>
  <si>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</si>
  <si>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</si>
  <si>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</si>
  <si>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</si>
  <si>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</si>
  <si>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</si>
  <si>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</si>
  <si>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</si>
  <si>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</si>
  <si>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</si>
  <si>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</si>
  <si>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</si>
  <si>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</si>
  <si>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</si>
  <si>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</si>
  <si>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</si>
  <si>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</si>
  <si>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</si>
  <si>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</si>
  <si>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</si>
  <si>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</si>
  <si>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</si>
  <si>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</si>
  <si>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</si>
  <si>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</si>
  <si>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</si>
  <si>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</si>
  <si>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</si>
  <si>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</si>
  <si>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</si>
  <si>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</si>
  <si>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</si>
  <si>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</si>
  <si>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</si>
  <si>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</si>
  <si>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</si>
  <si>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</si>
  <si>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</si>
  <si>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</si>
  <si>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</si>
  <si>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</si>
  <si>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</si>
  <si>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</si>
  <si>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</si>
  <si>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</si>
  <si>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</si>
  <si>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</si>
  <si>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</si>
  <si>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</si>
  <si>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</si>
  <si>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</si>
  <si>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</si>
  <si>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</si>
  <si>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</si>
  <si>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</si>
  <si>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</si>
  <si>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</si>
  <si>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</si>
  <si>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</si>
  <si>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</si>
  <si>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</si>
  <si>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</si>
  <si>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</si>
  <si>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</si>
  <si>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</si>
  <si>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</si>
  <si>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</si>
  <si>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</si>
  <si>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</si>
  <si>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</si>
  <si>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</si>
  <si>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</si>
  <si>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</si>
  <si>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</si>
  <si>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</si>
  <si>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</si>
  <si>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</si>
  <si>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</si>
  <si>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</si>
  <si>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</si>
  <si>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</si>
  <si>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</si>
  <si>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</si>
  <si>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</si>
  <si>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</si>
  <si>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</si>
  <si>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</si>
  <si>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</si>
  <si>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</si>
  <si>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</si>
  <si>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</si>
  <si>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</si>
  <si>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</si>
  <si>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</si>
  <si>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</si>
  <si>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</si>
  <si>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</si>
  <si>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</si>
  <si>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</si>
  <si>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</si>
  <si>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</si>
  <si>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</si>
  <si>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</si>
  <si>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</si>
  <si>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</si>
  <si>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</si>
  <si>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</si>
  <si>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</si>
  <si>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</si>
  <si>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</si>
  <si>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</si>
  <si>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</si>
  <si>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</si>
  <si>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</si>
  <si>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</si>
  <si>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</si>
  <si>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</si>
  <si>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</si>
  <si>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</si>
  <si>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</si>
  <si>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</si>
  <si>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</si>
  <si>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</si>
  <si>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</si>
  <si>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</si>
  <si>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</si>
  <si>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</si>
  <si>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</si>
  <si>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</si>
  <si>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</si>
  <si>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</si>
  <si>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</si>
  <si>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</si>
  <si>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</si>
  <si>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</si>
  <si>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</si>
  <si>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</si>
  <si>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</si>
  <si>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</si>
  <si>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</si>
  <si>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</si>
  <si>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</si>
  <si>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</si>
  <si>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</si>
  <si>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</si>
  <si>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</si>
  <si>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</si>
  <si>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</si>
  <si>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</si>
  <si>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</si>
  <si>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</si>
  <si>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</si>
  <si>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</si>
  <si>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</si>
  <si>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</si>
  <si>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</si>
  <si>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</si>
  <si>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</si>
  <si>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</si>
  <si>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</si>
  <si>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</si>
  <si>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</si>
  <si>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</si>
  <si>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</si>
  <si>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</si>
  <si>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</si>
  <si>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</si>
  <si>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</si>
  <si>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</si>
  <si>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</si>
  <si>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</si>
  <si>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</si>
  <si>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</si>
  <si>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</si>
  <si>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</si>
  <si>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</si>
  <si>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</si>
  <si>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</si>
  <si>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</si>
  <si>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</si>
  <si>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</si>
  <si>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</si>
  <si>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</si>
  <si>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</si>
  <si>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</si>
  <si>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</si>
  <si>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</si>
  <si>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</si>
  <si>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</si>
  <si>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</si>
  <si>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</si>
  <si>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</si>
  <si>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</si>
  <si>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</si>
  <si>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</si>
  <si>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</si>
  <si>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</si>
  <si>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</si>
  <si>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</si>
  <si>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</si>
  <si>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</si>
  <si>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</si>
  <si>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</si>
  <si>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</si>
  <si>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</si>
  <si>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</si>
  <si>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</si>
  <si>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</si>
  <si>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</si>
  <si>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</si>
  <si>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</si>
  <si>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</si>
  <si>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</si>
  <si>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</si>
  <si>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</si>
  <si>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</si>
  <si>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</si>
  <si>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</si>
  <si>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</si>
  <si>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</si>
  <si>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</si>
  <si>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</si>
  <si>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</si>
  <si>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</si>
  <si>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</si>
  <si>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</si>
  <si>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</si>
  <si>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</si>
  <si>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</si>
  <si>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</si>
  <si>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</si>
  <si>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</si>
  <si>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</si>
  <si>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</si>
  <si>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</si>
  <si>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</si>
  <si>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</si>
  <si>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</si>
  <si>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</si>
  <si>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</si>
  <si>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</si>
  <si>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</si>
  <si>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</si>
  <si>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</si>
  <si>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</si>
  <si>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</si>
  <si>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</si>
  <si>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</si>
  <si>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</si>
  <si>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</si>
  <si>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</si>
  <si>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</si>
  <si>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</si>
  <si>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</si>
  <si>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</si>
  <si>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</si>
  <si>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</si>
  <si>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</si>
  <si>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</si>
  <si>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</si>
  <si>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</si>
  <si>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</si>
  <si>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</si>
  <si>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</si>
  <si>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</si>
  <si>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</si>
  <si>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</si>
  <si>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</si>
  <si>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</si>
  <si>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</si>
  <si>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</si>
  <si>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</si>
  <si>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</si>
  <si>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</si>
  <si>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</si>
  <si>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</si>
  <si>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</si>
  <si>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</si>
  <si>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</si>
  <si>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</si>
  <si>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</si>
  <si>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</si>
  <si>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</si>
  <si>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</si>
  <si>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</si>
  <si>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</si>
  <si>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</si>
  <si>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</si>
  <si>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</si>
  <si>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</si>
  <si>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</si>
  <si>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</si>
  <si>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</si>
  <si>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</si>
  <si>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</si>
  <si>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</si>
  <si>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</si>
  <si>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</si>
  <si>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</si>
  <si>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</si>
  <si>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</si>
  <si>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</si>
  <si>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</si>
  <si>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</si>
  <si>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</si>
  <si>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</si>
  <si>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</si>
  <si>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</si>
  <si>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</si>
  <si>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</si>
  <si>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</si>
  <si>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</si>
  <si>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</si>
  <si>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</si>
  <si>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</si>
  <si>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</si>
  <si>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</si>
  <si>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</si>
  <si>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</si>
  <si>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</si>
  <si>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</si>
  <si>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</si>
  <si>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</si>
  <si>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</si>
  <si>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</si>
  <si>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</si>
  <si>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</si>
  <si>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</si>
  <si>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</si>
  <si>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</si>
  <si>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</si>
  <si>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</si>
  <si>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</si>
  <si>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</si>
  <si>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</si>
  <si>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</si>
  <si>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</si>
  <si>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</si>
  <si>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</si>
  <si>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</si>
  <si>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</si>
  <si>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</si>
  <si>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</si>
  <si>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</si>
  <si>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</si>
  <si>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</si>
  <si>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</si>
  <si>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</si>
  <si>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</si>
  <si>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</si>
  <si>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</si>
  <si>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</si>
  <si>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</si>
  <si>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</si>
  <si>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</si>
  <si>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</si>
  <si>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</si>
  <si>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</si>
  <si>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</si>
  <si>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</si>
  <si>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</si>
  <si>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</si>
  <si>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</si>
  <si>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</si>
  <si>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</si>
  <si>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</si>
  <si>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</si>
  <si>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</si>
  <si>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</si>
  <si>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</si>
  <si>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</si>
  <si>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</si>
  <si>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</si>
  <si>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</si>
  <si>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</si>
  <si>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</si>
  <si>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</si>
  <si>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</si>
  <si>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</si>
  <si>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</si>
  <si>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</si>
  <si>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</si>
  <si>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</si>
  <si>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</si>
  <si>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</si>
  <si>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</si>
  <si>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</si>
  <si>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</si>
  <si>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</si>
  <si>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</si>
  <si>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</si>
  <si>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</si>
  <si>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</si>
  <si>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</si>
  <si>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</si>
  <si>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</si>
  <si>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</si>
  <si>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</si>
  <si>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</si>
  <si>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</si>
  <si>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</si>
  <si>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</si>
  <si>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</si>
  <si>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</si>
  <si>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</si>
  <si>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</si>
  <si>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</si>
  <si>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</si>
  <si>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</si>
  <si>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</si>
  <si>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</si>
  <si>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</si>
  <si>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</si>
  <si>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</si>
  <si>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</si>
  <si>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</si>
  <si>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</si>
  <si>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</si>
  <si>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</si>
  <si>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</si>
  <si>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</si>
  <si>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</si>
  <si>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</si>
  <si>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</si>
  <si>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</si>
  <si>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</si>
  <si>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</si>
  <si>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</si>
  <si>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</si>
  <si>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</si>
  <si>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</si>
  <si>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</si>
  <si>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</si>
  <si>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</si>
  <si>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</si>
  <si>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</si>
  <si>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</si>
  <si>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</si>
  <si>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</si>
  <si>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</si>
  <si>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</si>
  <si>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</si>
  <si>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</si>
  <si>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</si>
  <si>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</si>
  <si>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</si>
  <si>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</si>
  <si>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</si>
  <si>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</si>
  <si>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</si>
  <si>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</si>
  <si>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</si>
  <si>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</si>
  <si>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</si>
  <si>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</si>
  <si>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</si>
  <si>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</si>
  <si>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</si>
  <si>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</si>
  <si>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</si>
  <si>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</si>
  <si>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</si>
  <si>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</si>
  <si>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</si>
  <si>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</si>
  <si>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</si>
  <si>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</si>
  <si>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</si>
  <si>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</si>
  <si>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</si>
  <si>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</si>
  <si>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</si>
  <si>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</si>
  <si>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</si>
  <si>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</si>
  <si>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</si>
  <si>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</si>
  <si>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</si>
  <si>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</si>
  <si>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</si>
  <si>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</si>
  <si>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</si>
  <si>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</si>
  <si>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</si>
  <si>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</si>
  <si>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</si>
  <si>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</si>
  <si>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</si>
  <si>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</si>
  <si>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</si>
  <si>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</si>
  <si>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</si>
  <si>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</si>
  <si>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</si>
  <si>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</si>
  <si>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</si>
  <si>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</si>
  <si>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</si>
  <si>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</si>
  <si>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</si>
  <si>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</si>
  <si>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</si>
  <si>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</si>
  <si>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</si>
  <si>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</si>
  <si>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</si>
  <si>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</si>
  <si>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</si>
  <si>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</si>
  <si>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</si>
  <si>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</si>
  <si>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</si>
  <si>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</si>
  <si>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</si>
  <si>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</si>
  <si>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</si>
  <si>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</si>
  <si>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</si>
  <si>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</si>
  <si>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</si>
  <si>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</si>
  <si>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</si>
  <si>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</si>
  <si>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</si>
  <si>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</si>
  <si>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</si>
  <si>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</si>
  <si>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</si>
  <si>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</si>
  <si>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</si>
  <si>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</si>
  <si>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</si>
  <si>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</si>
  <si>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</si>
  <si>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</si>
  <si>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</si>
  <si>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</si>
  <si>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</si>
  <si>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</si>
  <si>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</si>
  <si>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</si>
  <si>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</si>
  <si>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</si>
  <si>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</si>
  <si>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</si>
  <si>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</si>
  <si>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</si>
  <si>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</si>
  <si>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</si>
  <si>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</si>
  <si>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</si>
  <si>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</si>
  <si>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</si>
  <si>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</si>
  <si>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</si>
  <si>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</si>
  <si>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</si>
  <si>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</si>
  <si>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</si>
  <si>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</si>
  <si>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</si>
  <si>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</si>
  <si>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</si>
  <si>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</si>
  <si>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</si>
  <si>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</si>
  <si>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</si>
  <si>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</si>
  <si>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</si>
  <si>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</si>
  <si>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</si>
  <si>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</si>
  <si>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</si>
  <si>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</si>
  <si>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</si>
  <si>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</si>
  <si>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</si>
  <si>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</si>
  <si>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</si>
  <si>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</si>
  <si>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</si>
  <si>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</si>
  <si>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</si>
  <si>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</si>
  <si>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</si>
  <si>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</si>
  <si>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</si>
  <si>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</si>
  <si>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</si>
  <si>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</si>
  <si>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</si>
  <si>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</si>
  <si>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</si>
  <si>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</si>
  <si>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</si>
  <si>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</si>
  <si>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</si>
  <si>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</si>
  <si>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</si>
  <si>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</si>
  <si>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</si>
  <si>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</si>
  <si>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</si>
  <si>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</si>
  <si>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</si>
  <si>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</si>
  <si>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</si>
  <si>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</si>
  <si>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</si>
  <si>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</si>
  <si>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</si>
  <si>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</si>
  <si>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</si>
  <si>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</si>
  <si>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</si>
  <si>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</si>
  <si>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</si>
  <si>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</si>
  <si>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</si>
  <si>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</si>
  <si>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</si>
  <si>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</si>
  <si>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</si>
  <si>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</si>
  <si>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</si>
  <si>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</si>
  <si>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</si>
  <si>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</si>
  <si>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</si>
  <si>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</si>
  <si>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</si>
  <si>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</si>
  <si>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</si>
  <si>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</si>
  <si>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</si>
  <si>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</si>
  <si>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</si>
  <si>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</si>
  <si>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</si>
  <si>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</si>
  <si>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</si>
  <si>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</si>
  <si>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</si>
  <si>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</si>
  <si>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</si>
  <si>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</si>
  <si>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</si>
  <si>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</si>
  <si>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</si>
  <si>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</si>
  <si>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</si>
  <si>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</si>
  <si>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</si>
  <si>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</si>
  <si>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</si>
  <si>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</si>
  <si>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</si>
  <si>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</si>
  <si>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</si>
  <si>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</si>
  <si>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</si>
  <si>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</si>
  <si>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</si>
  <si>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</si>
  <si>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</si>
  <si>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</si>
  <si>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</si>
  <si>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</si>
  <si>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</si>
  <si>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</si>
  <si>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</si>
  <si>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</si>
  <si>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</si>
  <si>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</si>
  <si>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</si>
  <si>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</si>
  <si>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</si>
  <si>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</si>
  <si>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</si>
  <si>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</si>
  <si>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</si>
  <si>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</si>
  <si>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</si>
  <si>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</si>
  <si>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</si>
  <si>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</si>
  <si>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</si>
  <si>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</si>
  <si>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</si>
  <si>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</si>
  <si>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</si>
  <si>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</si>
  <si>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</si>
  <si>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</si>
  <si>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</si>
  <si>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</si>
  <si>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</si>
  <si>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</si>
  <si>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</si>
  <si>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</si>
  <si>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</si>
  <si>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</si>
  <si>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</si>
  <si>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</si>
  <si>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</si>
  <si>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</si>
  <si>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</si>
  <si>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</si>
  <si>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</si>
  <si>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</si>
  <si>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</si>
  <si>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</si>
  <si>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</si>
  <si>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</si>
  <si>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</si>
  <si>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</si>
  <si>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</si>
  <si>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</si>
  <si>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</si>
  <si>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</si>
  <si>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</si>
  <si>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</si>
  <si>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</si>
  <si>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</si>
  <si>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</si>
  <si>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</si>
  <si>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</si>
  <si>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</si>
  <si>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</si>
  <si>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</si>
  <si>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</si>
  <si>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</si>
  <si>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</si>
  <si>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</si>
  <si>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</si>
  <si>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</si>
  <si>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</si>
  <si>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</si>
  <si>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</si>
  <si>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</si>
  <si>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</si>
  <si>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</si>
  <si>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</si>
  <si>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</si>
  <si>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</si>
  <si>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</si>
  <si>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</si>
  <si>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</si>
  <si>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</si>
  <si>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</si>
  <si>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</si>
  <si>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</si>
  <si>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</si>
  <si>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</si>
  <si>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</si>
  <si>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</si>
  <si>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</si>
  <si>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</si>
  <si>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</si>
  <si>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</si>
  <si>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</si>
  <si>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</si>
  <si>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</si>
  <si>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</si>
  <si>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</si>
  <si>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</si>
  <si>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</si>
  <si>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</si>
  <si>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</si>
  <si>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</si>
  <si>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</si>
  <si>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</si>
  <si>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</si>
  <si>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</si>
  <si>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</si>
  <si>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</si>
  <si>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</si>
  <si>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</si>
  <si>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</si>
  <si>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</si>
  <si>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</si>
  <si>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</si>
  <si>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</si>
  <si>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</si>
  <si>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</si>
  <si>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</si>
  <si>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</si>
  <si>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</si>
  <si>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</si>
  <si>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</si>
  <si>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</si>
  <si>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</si>
  <si>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</si>
  <si>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</si>
  <si>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</si>
  <si>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</si>
  <si>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</si>
  <si>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</si>
  <si>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</si>
  <si>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</si>
  <si>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</si>
  <si>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</si>
  <si>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</si>
  <si>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</si>
  <si>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</si>
  <si>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</si>
  <si>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</si>
  <si>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</si>
  <si>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</si>
  <si>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</si>
  <si>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</si>
  <si>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</si>
  <si>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</si>
  <si>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</si>
  <si>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</si>
  <si>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</si>
  <si>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</si>
  <si>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</si>
  <si>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</si>
  <si>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</si>
  <si>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</si>
  <si>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</si>
  <si>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</si>
  <si>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</si>
  <si>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</si>
  <si>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</si>
  <si>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</si>
  <si>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</si>
  <si>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</si>
  <si>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</si>
  <si>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</si>
  <si>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</si>
  <si>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</si>
  <si>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</si>
  <si>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</si>
  <si>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</si>
  <si>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</si>
  <si>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</si>
  <si>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</si>
  <si>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</si>
  <si>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</si>
  <si>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</si>
  <si>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</si>
  <si>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</si>
  <si>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</si>
  <si>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</si>
  <si>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</si>
  <si>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</si>
  <si>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</si>
  <si>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</si>
  <si>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</si>
  <si>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</si>
  <si>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</si>
  <si>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</si>
  <si>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</si>
  <si>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</si>
  <si>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</si>
  <si>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</si>
  <si>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</si>
  <si>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</si>
  <si>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</si>
  <si>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</si>
  <si>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</si>
  <si>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</si>
  <si>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</si>
  <si>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</si>
  <si>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</si>
  <si>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</si>
  <si>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</si>
  <si>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</si>
  <si>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</si>
  <si>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</si>
  <si>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</si>
  <si>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</si>
  <si>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</si>
  <si>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</si>
  <si>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</si>
  <si>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</si>
  <si>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</si>
  <si>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</si>
  <si>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</si>
  <si>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</si>
  <si>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</si>
  <si>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</si>
  <si>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</si>
  <si>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</si>
  <si>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</si>
  <si>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</si>
  <si>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</si>
  <si>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</si>
  <si>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</si>
  <si>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</si>
  <si>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</si>
  <si>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</si>
  <si>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</si>
  <si>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</si>
  <si>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</si>
  <si>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</si>
  <si>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</si>
  <si>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</si>
  <si>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</si>
  <si>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</si>
  <si>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</si>
  <si>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</si>
  <si>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</si>
  <si>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</si>
  <si>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</si>
  <si>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</si>
  <si>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</si>
  <si>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</si>
  <si>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</si>
  <si>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</si>
  <si>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</si>
  <si>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</si>
  <si>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</si>
  <si>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</si>
  <si>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</si>
  <si>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</si>
  <si>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</si>
  <si>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</si>
  <si>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</si>
  <si>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</si>
  <si>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</si>
  <si>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</si>
  <si>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</si>
  <si>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</si>
  <si>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</si>
  <si>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</si>
  <si>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</si>
  <si>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</si>
  <si>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</si>
  <si>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</si>
  <si>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</si>
  <si>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</si>
  <si>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</si>
  <si>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</si>
  <si>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</si>
  <si>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</si>
  <si>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</si>
  <si>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</si>
  <si>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</si>
  <si>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</si>
  <si>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</si>
  <si>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</si>
  <si>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</si>
  <si>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</si>
  <si>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</si>
  <si>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</si>
  <si>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</si>
  <si>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</si>
  <si>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</si>
  <si>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</si>
  <si>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</si>
  <si>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</si>
  <si>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</si>
  <si>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</si>
  <si>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</si>
  <si>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</si>
  <si>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</si>
  <si>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</si>
  <si>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</si>
  <si>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</si>
  <si>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</si>
  <si>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</si>
  <si>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</si>
  <si>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</si>
  <si>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</si>
  <si>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</si>
  <si>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</si>
  <si>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</si>
  <si>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</si>
  <si>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</si>
  <si>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</si>
  <si>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</si>
  <si>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</si>
  <si>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</si>
  <si>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</si>
  <si>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</si>
  <si>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</si>
  <si>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</si>
  <si>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</si>
  <si>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</si>
  <si>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</si>
  <si>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</si>
  <si>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</si>
  <si>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</si>
  <si>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</si>
  <si>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</si>
  <si>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</si>
  <si>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</si>
  <si>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</si>
  <si>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</si>
  <si>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</si>
  <si>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</si>
  <si>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</si>
  <si>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</si>
  <si>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</si>
  <si>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</si>
  <si>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</si>
  <si>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</si>
  <si>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</si>
  <si>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</si>
  <si>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</si>
  <si>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</si>
  <si>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</si>
  <si>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</si>
  <si>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</si>
  <si>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</si>
  <si>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</si>
  <si>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</si>
  <si>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</si>
  <si>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</si>
  <si>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</si>
  <si>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</si>
  <si>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</si>
  <si>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</si>
  <si>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</si>
  <si>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</si>
  <si>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</si>
  <si>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</si>
  <si>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</si>
  <si>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</si>
  <si>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</si>
  <si>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</si>
  <si>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</si>
  <si>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</si>
  <si>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</si>
  <si>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</si>
  <si>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</si>
  <si>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</si>
  <si>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</si>
  <si>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</si>
  <si>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</si>
  <si>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</si>
  <si>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</si>
  <si>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</si>
  <si>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</si>
  <si>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</si>
  <si>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</si>
  <si>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</si>
  <si>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</si>
  <si>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</si>
  <si>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</si>
  <si>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</si>
  <si>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</si>
  <si>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</si>
  <si>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</si>
  <si>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</si>
  <si>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</si>
  <si>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</si>
  <si>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</si>
  <si>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</si>
  <si>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</si>
  <si>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</si>
  <si>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</si>
  <si>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</si>
  <si>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</si>
  <si>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</si>
  <si>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</si>
  <si>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</si>
  <si>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</si>
  <si>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</si>
  <si>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</si>
  <si>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</si>
  <si>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</si>
  <si>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</si>
  <si>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</si>
  <si>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</si>
  <si>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</si>
  <si>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</si>
  <si>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</si>
  <si>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</si>
  <si>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</si>
  <si>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</si>
  <si>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</si>
  <si>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</si>
  <si>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</si>
  <si>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</si>
  <si>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</si>
  <si>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</si>
  <si>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</si>
  <si>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</si>
  <si>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</si>
  <si>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</si>
  <si>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</si>
  <si>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</si>
  <si>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</si>
  <si>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</si>
  <si>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</si>
  <si>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</si>
  <si>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</si>
  <si>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</si>
  <si>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</si>
  <si>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</si>
  <si>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</si>
  <si>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</si>
  <si>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</si>
  <si>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</si>
  <si>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</si>
  <si>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</si>
  <si>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</si>
  <si>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</si>
  <si>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</si>
  <si>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</si>
  <si>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</si>
  <si>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</si>
  <si>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</si>
  <si>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</si>
  <si>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</si>
  <si>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</si>
  <si>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</si>
  <si>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</si>
  <si>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</si>
  <si>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</si>
  <si>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</si>
  <si>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</si>
  <si>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</si>
  <si>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</si>
  <si>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</si>
  <si>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</si>
  <si>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</si>
  <si>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</si>
  <si>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</si>
  <si>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</si>
  <si>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</si>
  <si>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</si>
  <si>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</si>
  <si>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</si>
  <si>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</si>
  <si>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</si>
  <si>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</si>
  <si>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</si>
  <si>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</si>
  <si>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</si>
  <si>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</si>
  <si>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</si>
  <si>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</si>
  <si>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</si>
  <si>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</si>
  <si>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</si>
  <si>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</si>
  <si>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</si>
  <si>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</si>
  <si>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</si>
  <si>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</si>
  <si>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</si>
  <si>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</si>
  <si>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</si>
  <si>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</si>
  <si>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</si>
  <si>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</si>
  <si>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</si>
  <si>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</si>
  <si>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</si>
  <si>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</si>
  <si>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</si>
  <si>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</si>
  <si>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</si>
  <si>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</si>
  <si>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</si>
  <si>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</si>
  <si>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</si>
  <si>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</si>
  <si>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</si>
  <si>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</si>
  <si>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</si>
  <si>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</si>
  <si>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</si>
  <si>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</si>
  <si>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</si>
  <si>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</si>
  <si>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</si>
  <si>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</si>
  <si>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</si>
  <si>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</si>
  <si>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</si>
  <si>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</si>
  <si>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</si>
  <si>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</si>
  <si>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</si>
  <si>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</si>
  <si>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</si>
  <si>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</si>
  <si>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</si>
  <si>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</si>
  <si>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</si>
  <si>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</si>
  <si>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</si>
  <si>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</si>
  <si>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</si>
  <si>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</si>
  <si>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</si>
  <si>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</si>
  <si>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</si>
  <si>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</si>
  <si>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</si>
  <si>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</si>
  <si>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</si>
  <si>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</si>
  <si>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</si>
  <si>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</si>
  <si>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</si>
  <si>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</si>
  <si>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</si>
  <si>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</si>
  <si>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</si>
  <si>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</si>
  <si>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</si>
  <si>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</si>
  <si>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</si>
  <si>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</si>
  <si>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</si>
  <si>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</si>
  <si>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</si>
  <si>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</si>
  <si>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</si>
  <si>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</si>
  <si>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</si>
  <si>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</si>
  <si>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</si>
  <si>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</si>
  <si>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</si>
  <si>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</si>
  <si>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</si>
  <si>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</si>
  <si>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</si>
  <si>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</si>
  <si>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</si>
  <si>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</si>
  <si>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</si>
  <si>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</si>
  <si>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</si>
  <si>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</si>
  <si>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</si>
  <si>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</si>
  <si>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</si>
  <si>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</si>
  <si>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</si>
  <si>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</si>
  <si>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</si>
  <si>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</si>
  <si>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</si>
  <si>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</si>
  <si>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</si>
  <si>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</si>
  <si>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</si>
  <si>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</si>
  <si>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</si>
  <si>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</si>
  <si>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</si>
  <si>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</si>
  <si>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</si>
  <si>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</si>
  <si>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</si>
  <si>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</si>
  <si>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</si>
  <si>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</si>
  <si>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</si>
  <si>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</si>
  <si>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</si>
  <si>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</si>
  <si>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</si>
  <si>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</si>
  <si>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</si>
  <si>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</si>
  <si>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</si>
  <si>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</si>
  <si>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</si>
  <si>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</si>
  <si>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</si>
  <si>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</si>
  <si>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</si>
  <si>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</si>
  <si>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</si>
  <si>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</si>
  <si>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</si>
  <si>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</si>
  <si>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</si>
  <si>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</si>
  <si>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</si>
  <si>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</si>
  <si>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</si>
  <si>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</si>
  <si>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</si>
  <si>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</si>
  <si>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</si>
  <si>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</si>
  <si>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</si>
  <si>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</si>
  <si>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</si>
  <si>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</si>
  <si>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</si>
  <si>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</si>
  <si>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</si>
  <si>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</si>
  <si>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</si>
  <si>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</si>
  <si>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</si>
  <si>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</si>
  <si>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</si>
  <si>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</si>
  <si>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</si>
  <si>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</si>
  <si>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</si>
  <si>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</si>
  <si>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</si>
  <si>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</si>
  <si>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</si>
  <si>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</si>
  <si>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</si>
  <si>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</si>
  <si>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</si>
  <si>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</si>
  <si>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</si>
  <si>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</si>
  <si>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</si>
  <si>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</si>
  <si>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</si>
  <si>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</si>
  <si>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</si>
  <si>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</si>
  <si>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</si>
  <si>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</si>
  <si>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</si>
  <si>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</si>
  <si>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</si>
  <si>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</si>
  <si>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</si>
  <si>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</si>
  <si>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</si>
  <si>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</si>
  <si>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</si>
  <si>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</si>
  <si>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</si>
  <si>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</si>
  <si>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</si>
  <si>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</si>
  <si>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</si>
  <si>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</si>
  <si>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</si>
  <si>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</si>
  <si>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</si>
  <si>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</si>
  <si>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</si>
  <si>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</si>
  <si>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</si>
  <si>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</si>
  <si>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</si>
  <si>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</si>
  <si>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</si>
  <si>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</si>
  <si>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</si>
  <si>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</si>
  <si>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</si>
  <si>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</si>
  <si>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</si>
  <si>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</si>
  <si>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</si>
  <si>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</si>
  <si>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</si>
  <si>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</si>
  <si>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</si>
  <si>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</si>
  <si>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</si>
  <si>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</si>
  <si>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</si>
  <si>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</si>
  <si>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</si>
  <si>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</si>
  <si>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</si>
  <si>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</si>
  <si>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</si>
  <si>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</si>
  <si>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</si>
  <si>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</si>
  <si>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</si>
  <si>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</si>
  <si>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</si>
  <si>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</si>
  <si>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</si>
  <si>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</si>
  <si>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</si>
  <si>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</si>
  <si>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</si>
  <si>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</si>
  <si>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</si>
  <si>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</si>
  <si>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</si>
  <si>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</si>
  <si>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</si>
  <si>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</si>
  <si>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</si>
  <si>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</si>
  <si>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</si>
  <si>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</si>
  <si>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</si>
  <si>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</si>
  <si>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</si>
  <si>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</si>
  <si>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</si>
  <si>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</si>
  <si>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</si>
  <si>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</si>
  <si>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</si>
  <si>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</si>
  <si>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</si>
  <si>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</si>
  <si>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</si>
  <si>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</si>
  <si>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</si>
  <si>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</si>
  <si>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</si>
  <si>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</si>
  <si>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</si>
  <si>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</si>
  <si>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</si>
  <si>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</si>
  <si>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</si>
  <si>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</si>
  <si>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</si>
  <si>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</si>
  <si>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</si>
  <si>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</si>
  <si>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</si>
  <si>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</si>
  <si>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</si>
  <si>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</si>
  <si>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</si>
  <si>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</si>
  <si>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</si>
  <si>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</si>
  <si>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</si>
  <si>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</si>
  <si>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</si>
  <si>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</si>
  <si>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</si>
  <si>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</si>
  <si>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</si>
  <si>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</si>
  <si>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</si>
  <si>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</si>
  <si>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</si>
  <si>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</si>
  <si>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</si>
  <si>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</si>
  <si>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</si>
  <si>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</si>
  <si>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</si>
  <si>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</si>
  <si>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</si>
  <si>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</si>
  <si>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</si>
  <si>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</si>
  <si>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</si>
  <si>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</si>
  <si>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</si>
  <si>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</si>
  <si>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</si>
  <si>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</si>
  <si>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</si>
  <si>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</si>
  <si>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</si>
  <si>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</si>
  <si>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</si>
  <si>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</si>
  <si>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</si>
  <si>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</si>
  <si>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</si>
  <si>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</si>
  <si>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</si>
  <si>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</si>
  <si>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</si>
  <si>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</si>
  <si>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</si>
  <si>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</si>
  <si>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</si>
  <si>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</si>
  <si>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</si>
  <si>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</si>
  <si>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</si>
  <si>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</si>
  <si>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</si>
  <si>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</si>
  <si>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</si>
  <si>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</si>
  <si>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</si>
  <si>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</si>
  <si>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</si>
  <si>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</si>
  <si>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</si>
  <si>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</si>
  <si>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</si>
  <si>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</si>
  <si>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</si>
  <si>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</si>
  <si>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</si>
  <si>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</si>
  <si>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</si>
  <si>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</si>
  <si>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</si>
  <si>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</si>
  <si>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</si>
  <si>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</si>
  <si>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</si>
  <si>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</si>
  <si>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</si>
  <si>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</si>
  <si>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</si>
  <si>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</si>
  <si>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</si>
  <si>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</si>
  <si>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</si>
  <si>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</si>
  <si>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</si>
  <si>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</si>
  <si>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</si>
  <si>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</si>
  <si>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</si>
  <si>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</si>
  <si>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</si>
  <si>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</si>
  <si>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</si>
  <si>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</si>
  <si>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</si>
  <si>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</si>
  <si>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</si>
  <si>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</si>
  <si>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</si>
  <si>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</si>
  <si>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</si>
  <si>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</si>
  <si>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</si>
  <si>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</si>
  <si>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</si>
  <si>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</si>
  <si>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</si>
  <si>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</si>
  <si>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</si>
  <si>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</si>
  <si>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</si>
  <si>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</si>
  <si>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</si>
  <si>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</si>
  <si>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</si>
  <si>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</si>
  <si>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</si>
  <si>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</si>
  <si>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</si>
  <si>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</si>
  <si>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</si>
  <si>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</si>
  <si>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</si>
  <si>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</si>
  <si>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</si>
  <si>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</si>
  <si>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</si>
  <si>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</si>
  <si>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</si>
  <si>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</si>
  <si>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</si>
  <si>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</si>
  <si>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</si>
  <si>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</si>
  <si>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</si>
  <si>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</si>
  <si>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</si>
  <si>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</si>
  <si>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</si>
  <si>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</si>
  <si>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</si>
  <si>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</si>
  <si>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</si>
  <si>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</si>
  <si>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</si>
  <si>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</si>
  <si>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</si>
  <si>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</si>
  <si>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</si>
  <si>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</si>
  <si>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</si>
  <si>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</si>
  <si>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</si>
  <si>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</si>
  <si>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</si>
  <si>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</si>
  <si>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</si>
  <si>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</si>
  <si>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</si>
  <si>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</si>
  <si>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</si>
  <si>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</si>
  <si>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</si>
  <si>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</si>
  <si>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</si>
  <si>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</si>
  <si>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</si>
  <si>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</si>
  <si>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</si>
  <si>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</si>
  <si>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</si>
  <si>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</si>
  <si>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</si>
  <si>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</si>
  <si>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</si>
  <si>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</si>
  <si>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</si>
  <si>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</si>
  <si>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</si>
  <si>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</si>
  <si>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</si>
  <si>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</si>
  <si>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</si>
  <si>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</si>
  <si>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</si>
  <si>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</si>
  <si>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</si>
  <si>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</si>
  <si>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</si>
  <si>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</si>
  <si>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</si>
  <si>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</si>
  <si>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</si>
  <si>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</si>
  <si>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</si>
  <si>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</si>
  <si>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</si>
  <si>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</si>
  <si>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</si>
  <si>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</si>
  <si>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</si>
  <si>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</si>
  <si>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</si>
  <si>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</si>
  <si>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</si>
  <si>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</si>
  <si>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</si>
  <si>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</si>
  <si>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</si>
  <si>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</si>
  <si>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</si>
  <si>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</si>
  <si>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</si>
  <si>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</si>
  <si>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</si>
  <si>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</si>
  <si>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</si>
  <si>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</si>
  <si>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</si>
  <si>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</si>
  <si>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</si>
  <si>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</si>
  <si>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</si>
  <si>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</si>
  <si>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</si>
  <si>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</si>
  <si>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</si>
  <si>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</si>
  <si>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</si>
  <si>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</si>
  <si>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</si>
  <si>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</si>
  <si>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</si>
  <si>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</si>
  <si>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</si>
  <si>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</si>
  <si>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</si>
  <si>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</si>
  <si>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</si>
  <si>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</si>
  <si>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</si>
  <si>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</si>
  <si>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</si>
  <si>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</si>
  <si>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</si>
  <si>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</si>
  <si>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</si>
  <si>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</si>
  <si>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</si>
  <si>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</si>
  <si>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</si>
  <si>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</si>
  <si>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</si>
  <si>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</si>
  <si>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</si>
  <si>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</si>
  <si>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</si>
  <si>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</si>
  <si>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</si>
  <si>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</si>
  <si>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</si>
  <si>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</si>
  <si>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</si>
  <si>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</si>
  <si>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</si>
  <si>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</si>
  <si>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</si>
  <si>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</si>
  <si>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</si>
  <si>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</si>
  <si>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</si>
  <si>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</si>
  <si>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</si>
  <si>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</si>
  <si>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</si>
  <si>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</si>
  <si>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</si>
  <si>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</si>
  <si>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</si>
  <si>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</si>
  <si>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</si>
  <si>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</si>
  <si>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</si>
  <si>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</si>
  <si>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</si>
  <si>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</si>
  <si>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</si>
  <si>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</si>
  <si>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</si>
  <si>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</si>
  <si>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</si>
  <si>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</si>
  <si>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</si>
  <si>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</si>
  <si>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</si>
  <si>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</si>
  <si>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</si>
  <si>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</si>
  <si>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</si>
  <si>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</si>
  <si>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</si>
  <si>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</si>
  <si>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</si>
  <si>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</si>
  <si>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</si>
  <si>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</si>
  <si>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</si>
  <si>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</si>
  <si>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</si>
  <si>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</si>
  <si>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</si>
  <si>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</si>
  <si>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</si>
  <si>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</si>
  <si>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</si>
  <si>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</si>
  <si>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</si>
  <si>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</si>
  <si>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</si>
  <si>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</si>
  <si>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</si>
  <si>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</si>
  <si>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</si>
  <si>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</si>
  <si>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</si>
  <si>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</si>
  <si>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</si>
  <si>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</si>
  <si>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</si>
  <si>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</si>
  <si>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</si>
  <si>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</si>
  <si>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</si>
  <si>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</si>
  <si>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</si>
  <si>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</si>
  <si>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</si>
  <si>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</si>
  <si>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</si>
  <si>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</si>
  <si>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</si>
  <si>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</si>
  <si>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</si>
  <si>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</si>
  <si>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</si>
  <si>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</si>
  <si>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</si>
  <si>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</si>
  <si>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</si>
  <si>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</si>
  <si>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</si>
  <si>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</si>
  <si>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</si>
  <si>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</si>
  <si>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</si>
  <si>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</si>
  <si>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</si>
  <si>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</si>
  <si>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</si>
  <si>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</si>
  <si>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</si>
  <si>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</si>
  <si>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</si>
  <si>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</si>
  <si>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</si>
  <si>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</si>
  <si>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</si>
  <si>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</si>
  <si>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</si>
  <si>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</si>
  <si>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</si>
  <si>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</si>
  <si>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</si>
  <si>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</si>
  <si>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</si>
  <si>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</si>
  <si>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</si>
  <si>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</si>
  <si>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</si>
  <si>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</si>
  <si>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</si>
  <si>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</si>
  <si>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</si>
  <si>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</si>
  <si>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</si>
  <si>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</si>
  <si>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</si>
  <si>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</si>
  <si>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</si>
  <si>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</si>
  <si>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</si>
  <si>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</si>
  <si>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</si>
  <si>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</si>
  <si>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</si>
  <si>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</si>
  <si>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</si>
  <si>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</si>
  <si>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</si>
  <si>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</si>
  <si>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</si>
  <si>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</si>
  <si>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</si>
  <si>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</si>
  <si>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</si>
  <si>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</si>
  <si>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</si>
  <si>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</si>
  <si>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</si>
  <si>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</si>
  <si>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</si>
  <si>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</si>
  <si>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</si>
  <si>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</si>
  <si>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</si>
  <si>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</si>
  <si>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</si>
  <si>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</si>
  <si>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</si>
  <si>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</si>
  <si>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</si>
  <si>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</si>
  <si>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</si>
  <si>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</si>
  <si>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</si>
  <si>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</si>
  <si>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</si>
  <si>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</si>
  <si>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</si>
  <si>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</si>
  <si>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</si>
  <si>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</si>
  <si>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</si>
  <si>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</si>
  <si>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</si>
  <si>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</si>
  <si>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</si>
  <si>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</si>
  <si>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</si>
  <si>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</si>
  <si>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</si>
  <si>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</si>
  <si>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</si>
  <si>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</si>
  <si>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</si>
  <si>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</si>
  <si>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</si>
  <si>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</si>
  <si>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</si>
  <si>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</si>
  <si>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</si>
  <si>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</si>
  <si>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</si>
  <si>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</si>
  <si>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</si>
  <si>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</si>
  <si>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</si>
  <si>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</si>
  <si>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</si>
  <si>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</si>
  <si>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</si>
  <si>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</si>
  <si>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</si>
  <si>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</si>
  <si>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</si>
  <si>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</si>
  <si>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</si>
  <si>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</si>
  <si>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</si>
  <si>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</si>
  <si>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</si>
  <si>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</si>
  <si>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</si>
  <si>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</si>
  <si>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</si>
  <si>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</si>
  <si>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</si>
  <si>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</si>
  <si>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</si>
  <si>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</si>
  <si>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</si>
  <si>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</si>
  <si>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</si>
  <si>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</si>
  <si>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</si>
  <si>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</si>
  <si>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</si>
  <si>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</si>
  <si>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</si>
  <si>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</si>
  <si>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</si>
  <si>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</si>
  <si>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</si>
  <si>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</si>
  <si>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</si>
  <si>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</si>
  <si>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</si>
  <si>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</si>
  <si>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</si>
  <si>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</si>
  <si>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</si>
  <si>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</si>
  <si>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</si>
  <si>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</si>
  <si>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</si>
  <si>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</si>
  <si>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</si>
  <si>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</si>
  <si>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</si>
  <si>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</si>
  <si>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</si>
  <si>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</si>
  <si>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</si>
  <si>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</si>
  <si>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</si>
  <si>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</si>
  <si>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</si>
  <si>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</si>
  <si>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</si>
  <si>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</si>
  <si>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</si>
  <si>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</si>
  <si>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</si>
  <si>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</si>
  <si>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</si>
  <si>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</si>
  <si>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</si>
  <si>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</si>
  <si>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</si>
  <si>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</si>
  <si>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</si>
  <si>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</si>
  <si>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</si>
  <si>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</si>
  <si>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</si>
  <si>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</si>
  <si>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</si>
  <si>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</si>
  <si>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</si>
  <si>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</si>
  <si>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</si>
  <si>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</si>
  <si>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</si>
  <si>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</si>
  <si>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</si>
  <si>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</si>
  <si>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</si>
  <si>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</si>
  <si>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</si>
  <si>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</si>
  <si>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</si>
  <si>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</si>
  <si>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</si>
  <si>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</si>
  <si>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</si>
  <si>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</si>
  <si>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</si>
  <si>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</si>
  <si>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</si>
  <si>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</si>
  <si>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</si>
  <si>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</si>
  <si>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</si>
  <si>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</si>
  <si>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</si>
  <si>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</si>
  <si>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</si>
  <si>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</si>
  <si>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</si>
  <si>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</si>
  <si>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</si>
  <si>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</si>
  <si>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</si>
  <si>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</si>
  <si>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</si>
  <si>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</si>
  <si>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</si>
  <si>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</si>
  <si>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</si>
  <si>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</si>
  <si>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</si>
  <si>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</si>
  <si>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</si>
  <si>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</si>
  <si>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</si>
  <si>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</si>
  <si>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</si>
  <si>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</si>
  <si>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</si>
  <si>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</si>
  <si>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</si>
  <si>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</si>
  <si>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</si>
  <si>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</si>
  <si>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</si>
  <si>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</si>
  <si>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</si>
  <si>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</si>
  <si>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</si>
  <si>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</si>
  <si>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</si>
  <si>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</si>
  <si>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</si>
  <si>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</si>
  <si>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</si>
  <si>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</si>
  <si>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</si>
  <si>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</si>
  <si>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</si>
  <si>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</si>
  <si>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</si>
  <si>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</si>
  <si>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</si>
  <si>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</si>
  <si>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</si>
  <si>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</si>
  <si>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</si>
  <si>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</si>
  <si>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</si>
  <si>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</si>
  <si>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</si>
  <si>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</si>
  <si>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</si>
  <si>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</si>
  <si>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</si>
  <si>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</si>
  <si>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</si>
  <si>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</si>
  <si>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</si>
  <si>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</si>
  <si>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</si>
  <si>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</si>
  <si>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</si>
  <si>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</si>
  <si>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</si>
  <si>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</si>
  <si>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</si>
  <si>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</si>
  <si>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</si>
  <si>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</si>
  <si>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</si>
  <si>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</si>
  <si>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</si>
  <si>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</si>
  <si>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</si>
  <si>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</si>
  <si>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</si>
  <si>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</si>
  <si>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</si>
  <si>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</si>
  <si>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</si>
  <si>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</si>
  <si>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</si>
  <si>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</si>
  <si>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</si>
  <si>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</si>
  <si>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</si>
  <si>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</si>
  <si>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</si>
  <si>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</si>
  <si>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</si>
  <si>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</si>
  <si>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</si>
  <si>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</si>
  <si>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</si>
  <si>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</si>
  <si>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</si>
  <si>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</si>
  <si>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</si>
  <si>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</si>
  <si>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</si>
  <si>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</si>
  <si>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</si>
  <si>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</si>
  <si>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</si>
  <si>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</si>
  <si>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</si>
  <si>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</si>
  <si>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</si>
  <si>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</si>
  <si>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</si>
  <si>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</si>
  <si>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</si>
  <si>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</si>
  <si>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</si>
  <si>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</si>
  <si>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</si>
  <si>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</si>
  <si>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</si>
  <si>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</si>
  <si>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</si>
  <si>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</si>
  <si>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</si>
  <si>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</si>
  <si>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</si>
  <si>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</si>
  <si>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</si>
  <si>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</si>
  <si>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</si>
  <si>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</si>
  <si>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</si>
  <si>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</si>
  <si>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</si>
  <si>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</si>
  <si>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</si>
  <si>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</si>
  <si>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</si>
  <si>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</si>
  <si>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</si>
  <si>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</si>
  <si>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</si>
  <si>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</si>
  <si>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</si>
  <si>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</si>
  <si>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</si>
  <si>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</si>
  <si>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</si>
  <si>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</si>
  <si>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</si>
  <si>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</si>
  <si>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</si>
  <si>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</si>
  <si>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</si>
  <si>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</si>
  <si>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</si>
  <si>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</si>
  <si>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</si>
  <si>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</si>
  <si>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</si>
  <si>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</si>
  <si>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</si>
  <si>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</si>
  <si>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</si>
  <si>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</si>
  <si>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</si>
  <si>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</si>
  <si>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</si>
  <si>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</si>
  <si>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</si>
  <si>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</si>
  <si>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</si>
  <si>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</si>
  <si>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</si>
  <si>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</si>
  <si>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</si>
  <si>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</si>
  <si>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</si>
  <si>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</si>
  <si>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</si>
  <si>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</si>
  <si>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</si>
  <si>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</si>
  <si>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</si>
  <si>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</si>
  <si>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</si>
  <si>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</si>
  <si>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</si>
  <si>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</si>
  <si>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</si>
  <si>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</si>
  <si>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</si>
  <si>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</si>
  <si>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</si>
  <si>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</si>
  <si>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</si>
  <si>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</si>
  <si>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</si>
  <si>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</si>
  <si>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</si>
  <si>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</si>
  <si>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</si>
  <si>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</si>
  <si>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</si>
  <si>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</si>
  <si>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</si>
  <si>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</si>
  <si>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</si>
  <si>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</si>
  <si>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</si>
  <si>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</si>
  <si>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</si>
  <si>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</si>
  <si>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</si>
  <si>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</si>
  <si>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</si>
  <si>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</si>
  <si>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</si>
  <si>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</si>
  <si>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</si>
  <si>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</si>
  <si>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</si>
  <si>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</si>
  <si>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</si>
  <si>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</si>
  <si>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</si>
  <si>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</si>
  <si>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</si>
  <si>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</si>
  <si>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</si>
  <si>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</si>
  <si>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</si>
  <si>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</si>
  <si>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</si>
  <si>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</si>
  <si>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</si>
  <si>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</si>
  <si>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</si>
  <si>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</si>
  <si>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</si>
  <si>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</si>
  <si>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</si>
  <si>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</si>
  <si>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</si>
  <si>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</si>
  <si>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</si>
  <si>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</si>
  <si>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</si>
  <si>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</si>
  <si>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</si>
  <si>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</si>
  <si>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</si>
  <si>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</si>
  <si>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</si>
  <si>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</si>
  <si>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</si>
  <si>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</si>
  <si>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</si>
  <si>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</si>
  <si>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</si>
  <si>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</si>
  <si>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</si>
  <si>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</si>
  <si>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</si>
  <si>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</si>
  <si>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</si>
  <si>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</si>
  <si>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</si>
  <si>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</si>
  <si>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</si>
  <si>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</si>
  <si>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</si>
  <si>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</si>
  <si>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</si>
  <si>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</si>
  <si>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</si>
  <si>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</si>
  <si>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</si>
  <si>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</si>
  <si>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</si>
  <si>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</si>
  <si>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</si>
  <si>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</si>
  <si>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</si>
  <si>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</si>
  <si>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</si>
  <si>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</si>
  <si>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</si>
  <si>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</si>
  <si>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</si>
  <si>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</si>
  <si>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</si>
  <si>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</si>
  <si>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</si>
  <si>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</si>
  <si>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</si>
  <si>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</si>
  <si>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</si>
  <si>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</si>
  <si>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</si>
  <si>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</si>
  <si>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</si>
  <si>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</si>
  <si>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</si>
  <si>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</si>
  <si>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</si>
  <si>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</si>
  <si>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</si>
  <si>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</si>
  <si>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</si>
  <si>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</si>
  <si>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</si>
  <si>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</si>
  <si>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</si>
  <si>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</si>
  <si>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</si>
  <si>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</si>
  <si>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</si>
  <si>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</si>
  <si>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</si>
  <si>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</si>
  <si>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</si>
  <si>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</si>
  <si>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</si>
  <si>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</si>
  <si>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</si>
  <si>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</si>
  <si>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</si>
  <si>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</si>
  <si>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</si>
  <si>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</si>
  <si>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</si>
  <si>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</si>
  <si>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</si>
  <si>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</si>
  <si>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</si>
  <si>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</si>
  <si>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</si>
  <si>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</si>
  <si>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</si>
  <si>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</si>
  <si>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</si>
  <si>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</si>
  <si>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</si>
  <si>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</si>
  <si>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</si>
  <si>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</si>
  <si>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</si>
  <si>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</si>
  <si>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</si>
  <si>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</si>
  <si>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</si>
  <si>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</si>
  <si>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</si>
  <si>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</si>
  <si>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</si>
  <si>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</si>
  <si>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</si>
  <si>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</si>
  <si>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</si>
  <si>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</si>
  <si>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</si>
  <si>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</si>
  <si>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</si>
  <si>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</si>
  <si>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</si>
  <si>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</si>
  <si>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</si>
  <si>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</si>
  <si>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</si>
  <si>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</si>
  <si>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</si>
  <si>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</si>
  <si>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</si>
  <si>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</si>
  <si>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</si>
  <si>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</si>
  <si>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</si>
  <si>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</si>
  <si>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</si>
  <si>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</si>
  <si>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</si>
  <si>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</si>
  <si>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</si>
  <si>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</si>
  <si>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</si>
  <si>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</si>
  <si>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</si>
  <si>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</si>
  <si>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</si>
  <si>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</si>
  <si>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</si>
  <si>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</si>
  <si>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</si>
  <si>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</si>
  <si>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</si>
  <si>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</si>
  <si>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</si>
  <si>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</si>
  <si>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</si>
  <si>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</si>
  <si>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</si>
  <si>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</si>
  <si>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</si>
  <si>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</si>
  <si>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</si>
  <si>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</si>
  <si>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</si>
  <si>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</si>
  <si>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</si>
  <si>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</si>
  <si>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</si>
  <si>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</si>
  <si>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</si>
  <si>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</si>
  <si>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</si>
  <si>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</si>
  <si>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</si>
  <si>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</si>
  <si>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</si>
  <si>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</si>
  <si>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</si>
  <si>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</si>
  <si>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</si>
  <si>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</si>
  <si>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</si>
  <si>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</si>
  <si>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</si>
  <si>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</si>
  <si>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</si>
  <si>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</si>
  <si>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</si>
  <si>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</si>
  <si>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</si>
  <si>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</si>
  <si>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</si>
  <si>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</si>
  <si>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</si>
  <si>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</si>
  <si>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</si>
  <si>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</si>
  <si>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</si>
  <si>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</si>
  <si>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</si>
  <si>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</si>
  <si>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</si>
  <si>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</si>
  <si>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</si>
  <si>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</si>
  <si>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</si>
  <si>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</si>
  <si>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</si>
  <si>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</si>
  <si>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</si>
  <si>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</si>
  <si>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</si>
  <si>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</si>
  <si>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</si>
  <si>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</si>
  <si>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</si>
  <si>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</si>
  <si>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</si>
  <si>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</si>
  <si>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</si>
  <si>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</si>
  <si>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</si>
  <si>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</si>
  <si>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</si>
  <si>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</si>
  <si>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</si>
  <si>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</si>
  <si>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</si>
  <si>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</si>
  <si>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</si>
  <si>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</si>
  <si>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</si>
  <si>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</si>
  <si>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</si>
  <si>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</si>
  <si>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</si>
  <si>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</si>
  <si>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</si>
  <si>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</si>
  <si>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</si>
  <si>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</si>
  <si>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</si>
  <si>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</si>
  <si>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</si>
  <si>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</si>
  <si>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</si>
  <si>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</si>
  <si>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</si>
  <si>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</si>
  <si>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</si>
  <si>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</si>
  <si>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</si>
  <si>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</si>
  <si>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</si>
  <si>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</si>
  <si>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</si>
  <si>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</si>
  <si>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</si>
  <si>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</si>
  <si>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</si>
  <si>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</si>
  <si>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</si>
  <si>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</si>
  <si>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</si>
  <si>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</si>
  <si>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</si>
  <si>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</si>
  <si>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</si>
  <si>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</si>
  <si>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</si>
  <si>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</si>
  <si>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</si>
  <si>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</si>
  <si>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</si>
  <si>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</si>
  <si>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</si>
  <si>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</si>
  <si>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</si>
  <si>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</si>
  <si>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</si>
  <si>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</si>
  <si>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</si>
  <si>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</si>
  <si>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</si>
  <si>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</si>
  <si>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</si>
  <si>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</si>
  <si>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</si>
  <si>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</si>
  <si>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</si>
  <si>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</si>
  <si>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</si>
  <si>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</si>
  <si>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</si>
  <si>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</si>
  <si>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</si>
  <si>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</si>
  <si>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</si>
  <si>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</si>
  <si>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</si>
  <si>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</si>
  <si>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</si>
  <si>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</si>
  <si>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</si>
  <si>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</si>
  <si>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</si>
  <si>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</si>
  <si>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</si>
  <si>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</si>
  <si>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</si>
  <si>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</si>
  <si>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</si>
  <si>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</si>
  <si>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</si>
  <si>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</si>
  <si>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</si>
  <si>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</si>
  <si>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</si>
  <si>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</si>
  <si>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</si>
  <si>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</si>
  <si>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</si>
  <si>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</si>
  <si>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</si>
  <si>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</si>
  <si>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</si>
  <si>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</si>
  <si>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</si>
  <si>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</si>
  <si>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</si>
  <si>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</si>
  <si>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</si>
  <si>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</si>
  <si>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</si>
  <si>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</si>
  <si>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</si>
  <si>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</si>
  <si>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</si>
  <si>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</si>
  <si>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</si>
  <si>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</si>
  <si>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</si>
  <si>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</si>
  <si>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</si>
  <si>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</si>
  <si>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</si>
  <si>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</si>
  <si>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</si>
  <si>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</si>
  <si>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</si>
  <si>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</si>
  <si>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</si>
  <si>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</si>
  <si>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</si>
  <si>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</si>
  <si>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</si>
  <si>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</si>
  <si>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</si>
  <si>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</si>
  <si>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</si>
  <si>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</si>
  <si>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</si>
  <si>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</si>
  <si>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</si>
  <si>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</si>
  <si>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</si>
  <si>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</si>
  <si>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</si>
  <si>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</si>
  <si>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</si>
  <si>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</si>
  <si>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</si>
  <si>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</si>
  <si>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</si>
  <si>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</si>
  <si>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</si>
  <si>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</si>
  <si>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</si>
  <si>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</si>
  <si>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</si>
  <si>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</si>
  <si>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</si>
  <si>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</si>
  <si>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</si>
  <si>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</si>
  <si>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</si>
  <si>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</si>
  <si>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</si>
  <si>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</si>
  <si>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</si>
  <si>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</si>
  <si>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</si>
  <si>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</si>
  <si>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</si>
  <si>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</si>
  <si>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</si>
  <si>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</si>
  <si>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</si>
  <si>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</si>
  <si>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</si>
  <si>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</si>
  <si>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</si>
  <si>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</si>
  <si>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</si>
  <si>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</si>
  <si>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</si>
  <si>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</si>
  <si>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</si>
  <si>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</si>
  <si>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</si>
  <si>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</si>
  <si>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</si>
  <si>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</si>
  <si>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</si>
  <si>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</si>
  <si>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</si>
  <si>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</si>
  <si>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</si>
  <si>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</si>
  <si>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</si>
  <si>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</si>
  <si>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</si>
  <si>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</si>
  <si>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</si>
  <si>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</si>
  <si>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</si>
  <si>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</si>
  <si>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</si>
  <si>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</si>
  <si>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</si>
  <si>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</si>
  <si>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</si>
  <si>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</si>
  <si>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</si>
  <si>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</si>
  <si>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</si>
  <si>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</si>
  <si>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</si>
  <si>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</si>
  <si>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</si>
  <si>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</si>
  <si>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</si>
  <si>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</si>
  <si>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</si>
  <si>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</si>
  <si>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</si>
  <si>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</si>
  <si>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</si>
  <si>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</si>
  <si>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</si>
  <si>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</si>
  <si>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</si>
  <si>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</si>
  <si>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</si>
  <si>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</si>
  <si>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</si>
  <si>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</si>
  <si>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</si>
  <si>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</si>
  <si>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</si>
  <si>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</si>
  <si>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</si>
  <si>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</si>
  <si>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</si>
  <si>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</si>
  <si>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</si>
  <si>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</si>
  <si>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</si>
  <si>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</si>
  <si>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</si>
  <si>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</si>
  <si>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</si>
  <si>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</si>
  <si>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</si>
  <si>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</si>
  <si>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</si>
  <si>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</si>
  <si>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</si>
  <si>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</si>
  <si>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</si>
  <si>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</si>
  <si>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</si>
  <si>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</si>
  <si>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</si>
  <si>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</si>
  <si>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</si>
  <si>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</si>
  <si>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</si>
  <si>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</si>
  <si>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</si>
  <si>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</si>
  <si>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</si>
  <si>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</si>
  <si>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</si>
  <si>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</si>
  <si>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</si>
  <si>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</si>
  <si>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</si>
  <si>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</si>
  <si>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</si>
  <si>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</si>
  <si>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</si>
  <si>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</si>
  <si>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</si>
  <si>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</si>
  <si>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</si>
  <si>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</si>
  <si>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</si>
  <si>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</si>
  <si>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</si>
  <si>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</si>
  <si>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</si>
  <si>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</si>
  <si>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</si>
  <si>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</si>
  <si>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</si>
  <si>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</si>
  <si>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</si>
  <si>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</si>
  <si>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</si>
  <si>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</si>
  <si>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</si>
  <si>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</si>
  <si>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</si>
  <si>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</si>
  <si>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</si>
  <si>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</si>
  <si>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</si>
  <si>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</si>
  <si>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</si>
  <si>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</si>
  <si>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</si>
  <si>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</si>
  <si>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</si>
  <si>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</si>
  <si>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</si>
  <si>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</si>
  <si>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</si>
  <si>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</si>
  <si>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</si>
  <si>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</si>
  <si>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</si>
  <si>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</si>
  <si>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</si>
  <si>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</si>
  <si>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</si>
  <si>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</si>
  <si>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</si>
  <si>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</si>
  <si>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</si>
  <si>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</si>
  <si>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</si>
  <si>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</si>
  <si>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</si>
  <si>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</si>
  <si>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</si>
  <si>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</si>
  <si>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</si>
  <si>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</si>
  <si>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</si>
  <si>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</si>
  <si>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</si>
  <si>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</si>
  <si>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</si>
  <si>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</si>
  <si>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</si>
  <si>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</si>
  <si>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</si>
  <si>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</si>
  <si>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</si>
  <si>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</si>
  <si>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</si>
  <si>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</si>
  <si>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</si>
  <si>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</si>
  <si>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</si>
  <si>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</si>
  <si>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</si>
  <si>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</si>
  <si>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</si>
  <si>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</si>
  <si>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</si>
  <si>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</si>
  <si>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</si>
  <si>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</si>
  <si>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</si>
  <si>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</si>
  <si>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</si>
  <si>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</si>
  <si>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</si>
  <si>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</si>
  <si>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</si>
  <si>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</si>
  <si>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</si>
  <si>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</si>
  <si>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</si>
  <si>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</si>
  <si>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</si>
  <si>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</si>
  <si>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</si>
  <si>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</si>
  <si>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</si>
  <si>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</si>
  <si>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</si>
  <si>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</si>
  <si>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</si>
  <si>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</si>
  <si>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</si>
  <si>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</si>
  <si>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</si>
  <si>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</si>
  <si>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</si>
  <si>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</si>
  <si>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</si>
  <si>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</si>
  <si>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</si>
  <si>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</si>
  <si>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</si>
  <si>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</si>
  <si>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</si>
  <si>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</si>
  <si>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</si>
  <si>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</si>
  <si>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</si>
  <si>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</si>
  <si>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</si>
  <si>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</si>
  <si>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</si>
  <si>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</si>
  <si>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</si>
  <si>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</si>
  <si>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</si>
  <si>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</si>
  <si>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</si>
  <si>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</si>
  <si>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</si>
  <si>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</si>
  <si>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</si>
  <si>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</si>
  <si>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</si>
  <si>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</si>
  <si>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</si>
  <si>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</si>
  <si>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</si>
  <si>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</si>
  <si>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</si>
  <si>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</si>
  <si>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</si>
  <si>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</si>
  <si>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</si>
  <si>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</si>
  <si>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</si>
  <si>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</si>
  <si>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</si>
  <si>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</si>
  <si>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</si>
  <si>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</si>
  <si>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</si>
  <si>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</si>
  <si>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</si>
  <si>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</si>
  <si>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</si>
  <si>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</si>
  <si>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</si>
  <si>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</si>
  <si>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</si>
  <si>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</si>
  <si>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</si>
  <si>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</si>
  <si>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</si>
  <si>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</si>
  <si>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</si>
  <si>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</si>
  <si>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</si>
  <si>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</si>
  <si>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</si>
  <si>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</si>
  <si>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</si>
  <si>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</si>
  <si>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</si>
  <si>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</si>
  <si>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</si>
  <si>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</si>
  <si>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</si>
  <si>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</si>
  <si>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</si>
  <si>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</si>
  <si>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</si>
  <si>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</si>
  <si>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</si>
  <si>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</si>
  <si>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</si>
  <si>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</si>
  <si>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</si>
  <si>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</si>
  <si>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</si>
  <si>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</si>
  <si>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</si>
  <si>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</si>
  <si>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</si>
  <si>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</si>
  <si>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</si>
  <si>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</si>
  <si>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</si>
  <si>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</si>
  <si>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</si>
  <si>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</si>
  <si>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</si>
  <si>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</si>
  <si>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</si>
  <si>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</si>
  <si>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</si>
  <si>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</si>
  <si>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</si>
  <si>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</si>
  <si>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</si>
  <si>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</si>
  <si>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</si>
  <si>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</si>
  <si>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</si>
  <si>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</si>
  <si>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</si>
  <si>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</si>
  <si>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</si>
  <si>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</si>
  <si>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</si>
  <si>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</si>
  <si>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</si>
  <si>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</si>
  <si>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</si>
  <si>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</si>
  <si>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</si>
  <si>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</si>
  <si>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</si>
  <si>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</si>
  <si>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</si>
  <si>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</si>
  <si>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</si>
  <si>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</si>
  <si>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</si>
  <si>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</si>
  <si>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</si>
  <si>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</si>
  <si>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</si>
  <si>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</si>
  <si>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</si>
  <si>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</si>
  <si>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</si>
  <si>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</si>
  <si>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</si>
  <si>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</si>
  <si>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</si>
  <si>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</si>
  <si>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</si>
  <si>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</si>
  <si>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</si>
  <si>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</si>
  <si>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</si>
  <si>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</si>
  <si>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</si>
  <si>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</si>
  <si>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</si>
  <si>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</si>
  <si>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</si>
  <si>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</si>
  <si>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</si>
  <si>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</si>
  <si>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</si>
  <si>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</si>
  <si>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</si>
  <si>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</si>
  <si>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</si>
  <si>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</si>
  <si>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</si>
  <si>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</si>
  <si>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</si>
  <si>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</si>
  <si>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</si>
  <si>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</si>
  <si>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</si>
  <si>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</si>
  <si>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</si>
  <si>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</si>
  <si>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</si>
  <si>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</si>
  <si>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</si>
  <si>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</si>
  <si>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</si>
  <si>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</si>
  <si>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</si>
  <si>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</si>
  <si>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</si>
  <si>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</si>
  <si>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</si>
  <si>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</si>
  <si>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</si>
  <si>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</si>
  <si>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</si>
  <si>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</si>
  <si>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</si>
  <si>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</si>
  <si>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</si>
  <si>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</si>
  <si>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</si>
  <si>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</si>
  <si>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</si>
  <si>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</si>
  <si>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</si>
  <si>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</si>
  <si>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</si>
  <si>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</si>
  <si>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</si>
  <si>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</si>
  <si>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</si>
  <si>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</si>
  <si>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</si>
  <si>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</si>
  <si>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</si>
  <si>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</si>
  <si>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</si>
  <si>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</si>
  <si>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</si>
  <si>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</si>
  <si>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</si>
  <si>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</si>
  <si>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</si>
  <si>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</si>
  <si>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</si>
  <si>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</si>
  <si>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</si>
  <si>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</si>
  <si>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</si>
  <si>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</si>
  <si>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</si>
  <si>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</si>
  <si>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</si>
  <si>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</si>
  <si>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</si>
  <si>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</si>
  <si>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</si>
  <si>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</si>
  <si>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</si>
  <si>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</si>
  <si>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</si>
  <si>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</si>
  <si>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</si>
  <si>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</si>
  <si>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</si>
  <si>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</si>
  <si>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</si>
  <si>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</si>
  <si>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</si>
  <si>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</si>
  <si>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</si>
  <si>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</si>
  <si>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</si>
  <si>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</si>
  <si>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</si>
  <si>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</si>
  <si>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</si>
  <si>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</si>
  <si>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</si>
  <si>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</si>
  <si>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</si>
  <si>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</si>
  <si>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</si>
  <si>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</si>
  <si>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</si>
  <si>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</si>
  <si>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</si>
  <si>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</si>
  <si>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</si>
  <si>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</si>
  <si>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</si>
  <si>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</si>
  <si>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</si>
  <si>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</si>
  <si>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</si>
  <si>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</si>
  <si>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</si>
  <si>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</si>
  <si>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</si>
  <si>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</si>
  <si>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</si>
  <si>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</si>
  <si>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</si>
  <si>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</si>
  <si>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</si>
  <si>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</si>
  <si>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</si>
  <si>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</si>
  <si>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</si>
  <si>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</si>
  <si>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</si>
  <si>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</si>
  <si>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</si>
  <si>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</si>
  <si>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</si>
  <si>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</si>
  <si>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</si>
  <si>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</si>
  <si>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</si>
  <si>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</si>
  <si>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</si>
  <si>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</si>
  <si>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</si>
  <si>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</si>
  <si>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</si>
  <si>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</si>
  <si>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</si>
  <si>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</si>
  <si>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</si>
  <si>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</si>
  <si>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</si>
  <si>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</si>
  <si>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</si>
  <si>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</si>
  <si>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</si>
  <si>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</si>
  <si>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</si>
  <si>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</si>
  <si>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</si>
  <si>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</si>
  <si>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</si>
  <si>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</si>
  <si>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</si>
  <si>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</si>
  <si>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</si>
  <si>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</si>
  <si>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</si>
  <si>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</si>
  <si>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</si>
  <si>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</si>
  <si>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</si>
  <si>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</si>
  <si>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</si>
  <si>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</si>
  <si>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</si>
  <si>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</si>
  <si>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</si>
  <si>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</si>
  <si>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</si>
  <si>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</si>
  <si>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</si>
  <si>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</si>
  <si>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</si>
  <si>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</si>
  <si>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</si>
  <si>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</si>
  <si>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</si>
  <si>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</si>
  <si>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</si>
  <si>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</si>
  <si>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</si>
  <si>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</si>
  <si>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</si>
  <si>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</si>
  <si>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</si>
  <si>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</si>
  <si>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</si>
  <si>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</si>
  <si>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</si>
  <si>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</si>
  <si>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</si>
  <si>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</si>
  <si>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</si>
  <si>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</si>
  <si>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</si>
  <si>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</si>
  <si>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</si>
  <si>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</si>
  <si>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</si>
  <si>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</si>
  <si>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</si>
  <si>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</si>
  <si>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</si>
  <si>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</si>
  <si>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</si>
  <si>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</si>
  <si>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</si>
  <si>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</si>
  <si>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</si>
  <si>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</si>
  <si>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</si>
  <si>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</si>
  <si>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</si>
  <si>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</si>
  <si>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</si>
  <si>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</si>
  <si>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</si>
  <si>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</si>
  <si>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</si>
  <si>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</si>
  <si>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</si>
  <si>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</si>
  <si>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</si>
  <si>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</si>
  <si>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</si>
  <si>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</si>
  <si>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</si>
  <si>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</si>
  <si>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</si>
  <si>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</si>
  <si>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</si>
  <si>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</si>
  <si>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</si>
  <si>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</si>
  <si>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</si>
  <si>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</si>
  <si>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</si>
  <si>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</si>
  <si>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</si>
  <si>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</si>
  <si>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</si>
  <si>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</si>
  <si>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</si>
  <si>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</si>
  <si>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</si>
  <si>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</si>
  <si>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</si>
  <si>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</si>
  <si>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</si>
  <si>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</si>
  <si>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</si>
  <si>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</si>
  <si>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</si>
  <si>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</si>
  <si>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</si>
  <si>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</si>
  <si>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</si>
  <si>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</si>
  <si>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</si>
  <si>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</si>
  <si>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</si>
  <si>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</si>
  <si>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</si>
  <si>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</si>
  <si>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</si>
  <si>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</si>
  <si>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</si>
  <si>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</si>
  <si>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</si>
  <si>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</si>
  <si>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</si>
  <si>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</si>
  <si>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</si>
  <si>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</si>
  <si>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</si>
  <si>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</si>
  <si>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</si>
  <si>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</si>
  <si>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</si>
  <si>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</si>
  <si>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</si>
  <si>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</si>
  <si>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</si>
  <si>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</si>
  <si>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</si>
  <si>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</si>
  <si>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</si>
  <si>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</si>
  <si>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</si>
  <si>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</si>
  <si>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</si>
  <si>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</si>
  <si>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</si>
  <si>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</si>
  <si>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</si>
  <si>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</si>
  <si>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</si>
  <si>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</si>
  <si>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</si>
  <si>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</si>
  <si>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</si>
  <si>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</si>
  <si>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</si>
  <si>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</si>
  <si>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</si>
  <si>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</si>
  <si>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</si>
  <si>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</si>
  <si>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</si>
  <si>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</si>
  <si>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</si>
  <si>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</si>
  <si>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</si>
  <si>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</si>
  <si>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</si>
  <si>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</si>
  <si>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</si>
  <si>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</si>
  <si>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</si>
  <si>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</si>
  <si>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</si>
  <si>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</si>
  <si>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</si>
  <si>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</si>
  <si>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</si>
  <si>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</si>
  <si>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</si>
  <si>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</si>
  <si>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</si>
  <si>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</si>
  <si>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</si>
  <si>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</si>
  <si>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</si>
  <si>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</si>
  <si>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</si>
  <si>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</si>
  <si>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</si>
  <si>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</si>
  <si>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</si>
  <si>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</si>
  <si>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</si>
  <si>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</si>
  <si>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</si>
  <si>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</si>
  <si>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</si>
  <si>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</si>
  <si>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</si>
  <si>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</si>
  <si>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</si>
  <si>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</si>
  <si>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</si>
  <si>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</si>
  <si>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</si>
  <si>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</si>
  <si>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</si>
  <si>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</si>
  <si>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</si>
  <si>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</si>
  <si>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</si>
  <si>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</si>
  <si>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</si>
  <si>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</si>
  <si>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</si>
  <si>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</si>
  <si>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</si>
  <si>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</si>
  <si>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</si>
  <si>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</si>
  <si>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</si>
  <si>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</si>
  <si>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</si>
  <si>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</si>
  <si>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</si>
  <si>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</si>
  <si>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</si>
  <si>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</si>
  <si>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</si>
  <si>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</si>
  <si>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</si>
  <si>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</si>
  <si>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</si>
  <si>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</si>
  <si>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</si>
  <si>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</si>
  <si>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</si>
  <si>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</si>
  <si>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</si>
  <si>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</si>
  <si>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</si>
  <si>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</si>
  <si>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</si>
  <si>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</si>
  <si>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</si>
  <si>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</si>
  <si>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</si>
  <si>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</si>
  <si>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</si>
  <si>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</si>
  <si>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</si>
  <si>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</si>
  <si>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</si>
  <si>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</si>
  <si>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</si>
  <si>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</si>
  <si>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</si>
  <si>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</si>
  <si>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</si>
  <si>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</si>
  <si>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</si>
  <si>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</si>
  <si>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</si>
  <si>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</si>
  <si>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</si>
  <si>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</si>
  <si>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</si>
  <si>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</si>
  <si>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</si>
  <si>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</si>
  <si>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</si>
  <si>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</si>
  <si>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</si>
  <si>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</si>
  <si>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</si>
  <si>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</si>
  <si>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</si>
  <si>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</si>
  <si>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</si>
  <si>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</si>
  <si>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</si>
  <si>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</si>
  <si>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</si>
  <si>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</si>
  <si>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</si>
  <si>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</si>
  <si>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</si>
  <si>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</si>
  <si>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</si>
  <si>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</si>
  <si>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</si>
  <si>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</si>
  <si>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</si>
  <si>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</si>
  <si>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</si>
  <si>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</si>
  <si>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</si>
  <si>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</si>
  <si>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</si>
  <si>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</si>
  <si>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</si>
  <si>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</si>
  <si>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</si>
  <si>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</si>
  <si>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</si>
  <si>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</si>
  <si>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</si>
  <si>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</si>
  <si>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</si>
  <si>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</si>
  <si>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</si>
  <si>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</si>
  <si>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</si>
  <si>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</si>
  <si>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</si>
  <si>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</si>
  <si>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</si>
  <si>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</si>
  <si>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</si>
  <si>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</si>
  <si>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</si>
  <si>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</si>
  <si>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</si>
  <si>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</si>
  <si>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</si>
  <si>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</si>
  <si>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</si>
  <si>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</si>
  <si>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</si>
  <si>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</si>
  <si>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</si>
  <si>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</si>
  <si>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</si>
  <si>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</si>
  <si>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</si>
  <si>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</si>
  <si>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</si>
  <si>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</si>
  <si>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</si>
  <si>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</si>
  <si>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</si>
  <si>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</si>
  <si>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</si>
  <si>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</si>
  <si>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</si>
  <si>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</si>
  <si>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</si>
  <si>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</si>
  <si>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</si>
  <si>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</si>
  <si>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</si>
  <si>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</si>
  <si>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</si>
  <si>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</si>
  <si>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</si>
  <si>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</si>
  <si>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</si>
  <si>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</si>
  <si>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</si>
  <si>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</si>
  <si>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</si>
  <si>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</si>
  <si>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</si>
  <si>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</si>
  <si>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</si>
  <si>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</si>
  <si>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</si>
  <si>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</si>
  <si>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</si>
  <si>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</si>
  <si>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</si>
  <si>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</si>
  <si>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</si>
  <si>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</si>
  <si>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</si>
  <si>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</si>
  <si>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</si>
  <si>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</si>
  <si>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</si>
  <si>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</si>
  <si>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</si>
  <si>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</si>
  <si>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</si>
  <si>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</si>
  <si>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</si>
  <si>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</si>
  <si>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</si>
  <si>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</si>
  <si>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</si>
  <si>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</si>
  <si>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</si>
  <si>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</si>
  <si>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</si>
  <si>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</si>
  <si>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</si>
  <si>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</si>
  <si>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</si>
  <si>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</si>
  <si>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</si>
  <si>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</si>
  <si>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</si>
  <si>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</si>
  <si>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</si>
  <si>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</si>
  <si>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</si>
  <si>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</si>
  <si>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</si>
  <si>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</si>
  <si>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</si>
  <si>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</si>
  <si>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</si>
  <si>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</si>
  <si>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</si>
  <si>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</si>
  <si>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</si>
  <si>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</si>
  <si>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</si>
  <si>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</si>
  <si>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</si>
  <si>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</si>
  <si>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</si>
  <si>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</si>
  <si>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</si>
  <si>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</si>
  <si>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</si>
  <si>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</si>
  <si>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</si>
  <si>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</si>
  <si>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</si>
  <si>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</si>
  <si>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</si>
  <si>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</si>
  <si>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</si>
  <si>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</si>
  <si>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</si>
  <si>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</si>
  <si>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</si>
  <si>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</si>
  <si>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</si>
  <si>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</si>
  <si>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</si>
  <si>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</si>
  <si>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</si>
  <si>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</si>
  <si>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</si>
  <si>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</si>
  <si>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</si>
  <si>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</si>
  <si>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</si>
  <si>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</si>
  <si>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</si>
  <si>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</si>
  <si>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</si>
  <si>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</si>
  <si>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</si>
  <si>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</si>
  <si>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</si>
  <si>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</si>
  <si>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</si>
  <si>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</si>
  <si>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</si>
  <si>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</si>
  <si>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</si>
  <si>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</si>
  <si>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</si>
  <si>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</si>
  <si>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</si>
  <si>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</si>
  <si>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</si>
  <si>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</si>
  <si>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</si>
  <si>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</si>
  <si>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</si>
  <si>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</si>
  <si>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</si>
  <si>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</si>
  <si>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</si>
  <si>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</si>
  <si>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</si>
  <si>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</si>
  <si>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</si>
  <si>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</si>
  <si>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</si>
  <si>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</si>
  <si>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</si>
  <si>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</si>
  <si>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</si>
  <si>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</si>
  <si>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</si>
  <si>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</si>
  <si>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</si>
  <si>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</si>
  <si>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</si>
  <si>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</si>
  <si>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</si>
  <si>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</si>
  <si>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</si>
  <si>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</si>
  <si>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</si>
  <si>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</si>
  <si>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</si>
  <si>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</si>
  <si>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</si>
  <si>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</si>
  <si>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</si>
  <si>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</si>
  <si>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</si>
  <si>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</si>
  <si>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</si>
  <si>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</si>
  <si>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</si>
  <si>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</si>
  <si>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</si>
  <si>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</si>
  <si>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</si>
  <si>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</si>
  <si>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</si>
  <si>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</si>
  <si>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</si>
  <si>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</si>
  <si>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</si>
  <si>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</si>
  <si>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</si>
  <si>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</si>
  <si>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</si>
  <si>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</si>
  <si>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</si>
  <si>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</si>
  <si>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</si>
  <si>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</si>
  <si>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</si>
  <si>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</si>
  <si>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</si>
  <si>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</si>
  <si>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</si>
  <si>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</si>
  <si>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</si>
  <si>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</si>
  <si>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</si>
  <si>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</si>
  <si>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</si>
  <si>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</si>
  <si>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</si>
  <si>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</si>
  <si>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</si>
  <si>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</si>
  <si>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</si>
  <si>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</si>
  <si>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</si>
  <si>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</si>
  <si>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</si>
  <si>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</si>
  <si>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</si>
  <si>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</si>
  <si>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</si>
  <si>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</si>
  <si>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</si>
  <si>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</si>
  <si>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</si>
  <si>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</si>
  <si>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</si>
  <si>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</si>
  <si>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</si>
  <si>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</si>
  <si>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</si>
  <si>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</si>
  <si>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</si>
  <si>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</si>
  <si>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</si>
  <si>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</si>
  <si>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</si>
  <si>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</si>
  <si>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</si>
  <si>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</si>
  <si>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</si>
  <si>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</si>
  <si>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</si>
  <si>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</si>
  <si>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</si>
  <si>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</si>
  <si>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</si>
  <si>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</si>
  <si>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</si>
  <si>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</si>
  <si>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</si>
  <si>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</si>
  <si>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</si>
  <si>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</si>
  <si>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</si>
  <si>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</si>
  <si>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</si>
  <si>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</si>
  <si>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</si>
  <si>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</si>
  <si>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</si>
  <si>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</si>
  <si>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</si>
  <si>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</si>
  <si>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</si>
  <si>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</si>
  <si>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</si>
  <si>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</si>
  <si>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</si>
  <si>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</si>
  <si>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</si>
  <si>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</si>
  <si>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</si>
  <si>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</si>
  <si>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</si>
  <si>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</si>
  <si>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</si>
  <si>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</si>
  <si>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</si>
  <si>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</si>
  <si>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</si>
  <si>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</si>
  <si>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</si>
  <si>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</si>
  <si>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</si>
  <si>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</si>
  <si>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</si>
  <si>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</si>
  <si>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</si>
  <si>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</si>
  <si>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</si>
  <si>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</si>
  <si>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</si>
  <si>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</si>
  <si>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</si>
  <si>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</si>
  <si>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</si>
  <si>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</si>
  <si>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</si>
  <si>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</si>
  <si>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</si>
  <si>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</si>
  <si>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</si>
  <si>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</si>
  <si>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</si>
  <si>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</si>
  <si>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</si>
  <si>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</si>
  <si>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</si>
  <si>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</si>
  <si>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</si>
  <si>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</si>
  <si>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</si>
  <si>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</si>
  <si>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</si>
  <si>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</si>
  <si>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</si>
  <si>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</si>
  <si>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</si>
  <si>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</si>
  <si>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</si>
  <si>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</si>
  <si>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</si>
  <si>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</si>
  <si>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</si>
  <si>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</si>
  <si>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</si>
  <si>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</si>
  <si>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</si>
  <si>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</si>
  <si>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</si>
  <si>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</si>
  <si>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</si>
  <si>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</si>
  <si>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</si>
  <si>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</si>
  <si>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</si>
  <si>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</si>
  <si>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</si>
  <si>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</si>
  <si>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</si>
  <si>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</si>
  <si>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</si>
  <si>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</si>
  <si>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</si>
  <si>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</si>
  <si>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</si>
  <si>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</si>
  <si>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</si>
  <si>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</si>
  <si>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</si>
  <si>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</si>
  <si>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</si>
  <si>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</si>
  <si>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</si>
  <si>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</si>
  <si>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</si>
  <si>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</si>
  <si>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</si>
  <si>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</si>
  <si>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</si>
  <si>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</si>
  <si>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</si>
  <si>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</si>
  <si>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</si>
  <si>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</si>
  <si>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</si>
  <si>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</si>
  <si>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</si>
  <si>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</si>
  <si>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</si>
  <si>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</si>
  <si>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</si>
  <si>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</si>
  <si>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</si>
  <si>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</si>
  <si>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</si>
  <si>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</si>
  <si>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</si>
  <si>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</si>
  <si>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</si>
  <si>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</si>
  <si>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</si>
  <si>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</si>
  <si>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</si>
  <si>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</si>
  <si>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</si>
  <si>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</si>
  <si>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</si>
  <si>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</si>
  <si>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</si>
  <si>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</si>
  <si>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</si>
  <si>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</si>
  <si>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</si>
  <si>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</si>
  <si>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</si>
  <si>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</si>
  <si>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</si>
  <si>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</si>
  <si>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</si>
  <si>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</si>
  <si>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</si>
  <si>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</si>
  <si>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</si>
  <si>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</si>
  <si>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</si>
  <si>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</si>
  <si>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</si>
  <si>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</si>
  <si>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</si>
  <si>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</si>
  <si>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</si>
  <si>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</si>
  <si>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</si>
  <si>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</si>
  <si>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</si>
  <si>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</si>
  <si>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</si>
  <si>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</si>
  <si>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</si>
  <si>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</si>
  <si>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</si>
  <si>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</si>
  <si>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</si>
  <si>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</si>
  <si>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</si>
  <si>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</si>
  <si>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</si>
  <si>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</si>
  <si>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</si>
  <si>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</si>
  <si>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</si>
  <si>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</si>
  <si>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</si>
  <si>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</si>
  <si>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</si>
  <si>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</si>
  <si>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</si>
  <si>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</si>
  <si>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</si>
  <si>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</si>
  <si>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</si>
  <si>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</si>
  <si>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</si>
  <si>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</si>
  <si>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</si>
  <si>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</si>
  <si>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</si>
  <si>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</si>
  <si>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</si>
  <si>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</si>
  <si>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</si>
  <si>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</si>
  <si>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</si>
  <si>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</si>
  <si>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</si>
  <si>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</si>
  <si>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</si>
  <si>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</si>
  <si>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</si>
  <si>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</si>
  <si>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</si>
  <si>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</si>
  <si>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</si>
  <si>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</si>
  <si>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</si>
  <si>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</si>
  <si>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</si>
  <si>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</si>
  <si>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</si>
  <si>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</si>
  <si>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</si>
  <si>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</si>
  <si>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</si>
  <si>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</si>
  <si>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</si>
  <si>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</si>
  <si>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</si>
  <si>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</si>
  <si>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</si>
  <si>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</si>
  <si>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</si>
  <si>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</si>
  <si>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</si>
  <si>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</si>
  <si>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</si>
  <si>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</si>
  <si>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</si>
  <si>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</si>
  <si>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</si>
  <si>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</si>
  <si>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</si>
  <si>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</si>
  <si>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</si>
  <si>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</si>
  <si>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</si>
  <si>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</si>
  <si>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</si>
  <si>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</si>
  <si>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</si>
  <si>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</si>
  <si>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</si>
  <si>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</si>
  <si>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</si>
  <si>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</si>
  <si>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</si>
  <si>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</si>
  <si>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</si>
  <si>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</si>
  <si>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</si>
  <si>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</si>
  <si>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</si>
  <si>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</si>
  <si>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</si>
  <si>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</si>
  <si>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</si>
  <si>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</si>
  <si>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</si>
  <si>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</si>
  <si>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</si>
  <si>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</si>
  <si>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</si>
  <si>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</si>
  <si>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</si>
  <si>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</si>
  <si>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</si>
  <si>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</si>
  <si>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</si>
  <si>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</si>
  <si>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</si>
  <si>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</si>
  <si>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</si>
  <si>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</si>
  <si>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</si>
  <si>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</si>
  <si>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</si>
  <si>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</si>
  <si>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</si>
  <si>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</si>
  <si>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</si>
  <si>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</si>
  <si>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</si>
  <si>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</si>
  <si>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</si>
  <si>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</si>
  <si>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</si>
  <si>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</si>
  <si>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</si>
  <si>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</si>
  <si>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</si>
  <si>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</si>
  <si>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</si>
  <si>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</si>
  <si>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</si>
  <si>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</si>
  <si>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</si>
  <si>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</si>
  <si>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</si>
  <si>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</si>
  <si>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</si>
  <si>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</si>
  <si>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</si>
  <si>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</si>
  <si>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</si>
  <si>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</si>
  <si>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</si>
  <si>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</si>
  <si>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</si>
  <si>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</si>
  <si>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</si>
  <si>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</si>
  <si>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</si>
  <si>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</si>
  <si>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</si>
  <si>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</si>
  <si>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</si>
  <si>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</si>
  <si>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</si>
  <si>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</si>
  <si>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</si>
  <si>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</si>
  <si>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</si>
  <si>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</si>
  <si>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</si>
  <si>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</si>
  <si>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</si>
  <si>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</si>
  <si>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</si>
  <si>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</si>
  <si>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</si>
  <si>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</si>
  <si>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</si>
  <si>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</si>
  <si>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</si>
  <si>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</si>
  <si>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</si>
  <si>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</si>
  <si>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</si>
  <si>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</si>
  <si>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</si>
  <si>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</si>
  <si>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</si>
  <si>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</si>
  <si>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</si>
  <si>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</si>
  <si>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</si>
  <si>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</si>
  <si>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</si>
  <si>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</si>
  <si>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</si>
  <si>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</si>
  <si>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</si>
  <si>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</si>
  <si>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</si>
  <si>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</si>
  <si>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</si>
  <si>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</si>
  <si>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</si>
  <si>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</si>
  <si>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</si>
  <si>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</si>
  <si>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</si>
  <si>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</si>
  <si>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</si>
  <si>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</si>
  <si>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</si>
  <si>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</si>
  <si>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</si>
  <si>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</si>
  <si>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</si>
  <si>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</si>
  <si>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</si>
  <si>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</si>
  <si>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</si>
  <si>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</si>
  <si>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</si>
  <si>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</si>
  <si>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</si>
  <si>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</si>
  <si>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</si>
  <si>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</si>
  <si>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</si>
  <si>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</si>
  <si>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</si>
  <si>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</si>
  <si>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</si>
  <si>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</si>
  <si>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</si>
  <si>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</si>
  <si>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</si>
  <si>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</si>
  <si>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</si>
  <si>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</si>
  <si>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</si>
  <si>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</si>
  <si>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</si>
  <si>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</si>
  <si>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</si>
  <si>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</si>
  <si>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</si>
  <si>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</si>
  <si>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</si>
  <si>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</si>
  <si>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</si>
  <si>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</si>
  <si>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</si>
  <si>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</si>
  <si>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</si>
  <si>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</si>
  <si>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</si>
  <si>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</si>
  <si>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</si>
  <si>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</si>
  <si>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</si>
  <si>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</si>
  <si>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</si>
  <si>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</si>
  <si>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</si>
  <si>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</si>
  <si>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</si>
  <si>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</si>
  <si>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</si>
  <si>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</si>
  <si>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</si>
  <si>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</si>
  <si>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</si>
  <si>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</si>
  <si>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</si>
  <si>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</si>
  <si>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</si>
  <si>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</si>
  <si>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</si>
  <si>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</si>
  <si>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</si>
  <si>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</si>
  <si>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</si>
  <si>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</si>
  <si>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</si>
  <si>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</si>
  <si>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</si>
  <si>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</si>
  <si>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</si>
  <si>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</si>
  <si>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</si>
  <si>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</si>
  <si>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</si>
  <si>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</si>
  <si>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</si>
  <si>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</si>
  <si>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</si>
  <si>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</si>
  <si>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</si>
  <si>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</si>
  <si>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</si>
  <si>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</si>
  <si>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</si>
  <si>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</si>
  <si>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</si>
  <si>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</si>
  <si>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</si>
  <si>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</si>
  <si>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</si>
  <si>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</si>
  <si>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</si>
  <si>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</si>
  <si>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</si>
  <si>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</si>
  <si>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</si>
  <si>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</si>
  <si>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</si>
  <si>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</si>
  <si>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</si>
  <si>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</si>
  <si>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</si>
  <si>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</si>
  <si>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</si>
  <si>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</si>
  <si>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</si>
  <si>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</si>
  <si>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</si>
  <si>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</si>
  <si>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</si>
  <si>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</si>
  <si>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</si>
  <si>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</si>
  <si>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</si>
  <si>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</si>
  <si>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</si>
  <si>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</si>
  <si>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</si>
  <si>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</si>
  <si>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</si>
  <si>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</si>
  <si>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</si>
  <si>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</si>
  <si>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</si>
  <si>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</si>
  <si>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</si>
  <si>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</si>
  <si>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</si>
  <si>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</si>
  <si>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</si>
  <si>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</si>
  <si>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</si>
  <si>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</si>
  <si>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</si>
  <si>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</si>
  <si>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</si>
  <si>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</si>
  <si>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</si>
  <si>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</si>
  <si>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</si>
  <si>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</si>
  <si>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</si>
  <si>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</si>
  <si>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</si>
  <si>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</si>
  <si>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</si>
  <si>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</si>
  <si>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</si>
  <si>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</si>
  <si>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</si>
  <si>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</si>
  <si>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</si>
  <si>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</si>
  <si>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</si>
  <si>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</si>
  <si>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</si>
  <si>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</si>
  <si>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</si>
  <si>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</si>
  <si>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</si>
  <si>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</si>
  <si>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</si>
  <si>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</si>
  <si>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</si>
  <si>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</si>
  <si>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</si>
  <si>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</si>
  <si>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</si>
  <si>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</si>
  <si>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</si>
  <si>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</si>
  <si>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</si>
  <si>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</si>
  <si>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</si>
  <si>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</si>
  <si>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</si>
  <si>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</si>
  <si>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</si>
  <si>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</si>
  <si>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</si>
  <si>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</si>
  <si>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</si>
  <si>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</si>
  <si>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</si>
  <si>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</si>
  <si>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</si>
  <si>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</si>
  <si>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</si>
  <si>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</si>
  <si>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</si>
  <si>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</si>
  <si>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</si>
  <si>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</si>
  <si>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</si>
  <si>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</si>
  <si>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</si>
  <si>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</si>
  <si>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</si>
  <si>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</si>
  <si>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</si>
  <si>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</si>
  <si>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</si>
  <si>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</si>
  <si>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</si>
  <si>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</si>
  <si>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</si>
  <si>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</si>
  <si>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</si>
  <si>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</si>
  <si>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</si>
  <si>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</si>
  <si>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</si>
  <si>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</si>
  <si>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</si>
  <si>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</si>
  <si>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</si>
  <si>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</si>
  <si>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</si>
  <si>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</si>
  <si>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</si>
  <si>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</si>
  <si>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</si>
  <si>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</si>
  <si>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</si>
  <si>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</si>
  <si>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</si>
  <si>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</si>
  <si>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</si>
  <si>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</si>
  <si>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</si>
  <si>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</si>
  <si>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</si>
  <si>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</si>
  <si>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</si>
  <si>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</si>
  <si>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</si>
  <si>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</si>
  <si>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</si>
  <si>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</si>
  <si>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</si>
  <si>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</si>
  <si>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</si>
  <si>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</si>
  <si>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</si>
  <si>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</si>
  <si>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</si>
  <si>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</si>
  <si>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</si>
  <si>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</si>
  <si>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</si>
  <si>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</si>
  <si>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</si>
  <si>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</si>
  <si>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</si>
  <si>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</si>
  <si>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</si>
  <si>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</si>
  <si>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</si>
  <si>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</si>
  <si>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</si>
  <si>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</si>
  <si>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</si>
  <si>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</si>
  <si>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</si>
  <si>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</si>
  <si>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</si>
  <si>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</si>
  <si>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</si>
  <si>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</si>
  <si>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</si>
  <si>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</si>
  <si>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</si>
  <si>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</si>
  <si>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</si>
  <si>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</si>
  <si>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</si>
  <si>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</si>
  <si>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</si>
  <si>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</si>
  <si>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</si>
  <si>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</si>
  <si>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</si>
  <si>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</si>
  <si>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</si>
  <si>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</si>
  <si>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</si>
  <si>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</si>
  <si>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</si>
  <si>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</si>
  <si>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</si>
  <si>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</si>
  <si>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</si>
  <si>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</si>
  <si>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</si>
  <si>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</si>
  <si>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</si>
  <si>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</si>
  <si>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</si>
  <si>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</si>
  <si>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</si>
  <si>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</si>
  <si>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</si>
  <si>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</si>
  <si>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</si>
  <si>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</si>
  <si>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</si>
  <si>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</si>
  <si>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</si>
  <si>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</si>
  <si>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</si>
  <si>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</si>
  <si>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</si>
  <si>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</si>
  <si>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</si>
  <si>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</si>
  <si>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</si>
  <si>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</si>
  <si>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</si>
  <si>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</si>
  <si>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</si>
  <si>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</si>
  <si>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</si>
  <si>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</si>
  <si>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</si>
  <si>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</si>
  <si>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</si>
  <si>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</si>
  <si>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</si>
  <si>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</si>
  <si>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</si>
  <si>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</si>
  <si>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</si>
  <si>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</si>
  <si>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</si>
  <si>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</si>
  <si>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</si>
  <si>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</si>
  <si>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</si>
  <si>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</si>
  <si>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</si>
  <si>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</si>
  <si>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</si>
  <si>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</si>
  <si>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</si>
  <si>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</si>
  <si>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</si>
  <si>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</si>
  <si>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</si>
  <si>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</si>
  <si>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</si>
  <si>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</si>
  <si>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</si>
  <si>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</si>
  <si>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</si>
  <si>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</si>
  <si>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</si>
  <si>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</si>
  <si>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</si>
  <si>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</si>
  <si>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</si>
  <si>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</si>
  <si>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</si>
  <si>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</si>
  <si>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</si>
  <si>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</si>
  <si>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</si>
  <si>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</si>
  <si>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</si>
  <si>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</si>
  <si>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</si>
  <si>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</si>
  <si>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</si>
  <si>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</si>
  <si>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</si>
  <si>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</si>
  <si>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</si>
  <si>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</si>
  <si>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</si>
  <si>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</si>
  <si>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</si>
  <si>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</si>
  <si>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</si>
  <si>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</si>
  <si>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</si>
  <si>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</si>
  <si>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</si>
  <si>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</si>
  <si>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</si>
  <si>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</si>
  <si>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</si>
  <si>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</si>
  <si>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</si>
  <si>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</si>
  <si>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</si>
  <si>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</si>
  <si>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</si>
  <si>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</si>
  <si>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</si>
  <si>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</si>
  <si>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</si>
  <si>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</si>
  <si>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</si>
  <si>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</si>
  <si>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</si>
  <si>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</si>
  <si>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</si>
  <si>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</si>
  <si>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</si>
  <si>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</si>
  <si>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</si>
  <si>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</si>
  <si>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</si>
  <si>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</si>
  <si>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</si>
  <si>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</si>
  <si>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</si>
  <si>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</si>
  <si>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</si>
  <si>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</si>
  <si>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</si>
  <si>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</si>
  <si>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</si>
  <si>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</si>
  <si>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</si>
  <si>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</si>
  <si>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</si>
  <si>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</si>
  <si>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</si>
  <si>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</si>
  <si>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</si>
  <si>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</si>
  <si>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</si>
  <si>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</si>
  <si>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</si>
  <si>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</si>
  <si>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</si>
  <si>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</si>
  <si>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</si>
  <si>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</si>
  <si>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</si>
  <si>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</si>
  <si>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</si>
  <si>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</si>
  <si>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</si>
  <si>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</si>
  <si>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</si>
  <si>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</si>
  <si>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</si>
  <si>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</si>
  <si>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</si>
  <si>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</si>
  <si>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</si>
  <si>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</si>
  <si>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</si>
  <si>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</si>
  <si>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</si>
  <si>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</si>
  <si>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</si>
  <si>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</si>
  <si>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</si>
  <si>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</si>
  <si>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</si>
  <si>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</si>
  <si>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</si>
  <si>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</si>
  <si>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</si>
  <si>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</si>
  <si>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</si>
  <si>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</si>
  <si>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</si>
  <si>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</si>
  <si>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</si>
  <si>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</si>
  <si>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</si>
  <si>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</si>
  <si>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</si>
  <si>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</si>
  <si>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</si>
  <si>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</si>
  <si>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</si>
  <si>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</si>
  <si>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</si>
  <si>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</si>
  <si>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</si>
  <si>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</si>
  <si>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</si>
  <si>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</si>
  <si>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</si>
  <si>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</si>
  <si>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</si>
  <si>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</si>
  <si>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</si>
  <si>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</si>
  <si>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</si>
  <si>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</si>
  <si>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</si>
  <si>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</si>
  <si>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</si>
  <si>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</si>
  <si>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</si>
  <si>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</si>
  <si>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</si>
  <si>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</si>
  <si>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</si>
  <si>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</si>
  <si>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</si>
  <si>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</si>
  <si>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</si>
  <si>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</si>
  <si>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</si>
  <si>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</si>
  <si>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</si>
  <si>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</si>
  <si>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</si>
  <si>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</si>
  <si>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</si>
  <si>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</si>
  <si>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</si>
  <si>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</si>
  <si>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</si>
  <si>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</si>
  <si>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</si>
  <si>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</si>
  <si>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</si>
  <si>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</si>
  <si>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</si>
  <si>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</si>
  <si>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</si>
  <si>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</si>
  <si>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</si>
  <si>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</si>
  <si>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</si>
  <si>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</si>
  <si>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</si>
  <si>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</si>
  <si>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</si>
  <si>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</si>
  <si>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</si>
  <si>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</si>
  <si>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</si>
  <si>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</si>
  <si>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</si>
  <si>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</si>
  <si>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</si>
  <si>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</si>
  <si>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</si>
  <si>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</si>
  <si>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</si>
  <si>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</si>
  <si>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</si>
  <si>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</si>
  <si>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</si>
  <si>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</si>
  <si>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</si>
  <si>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</si>
  <si>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</si>
  <si>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</si>
  <si>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</si>
  <si>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</si>
  <si>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</si>
  <si>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</si>
  <si>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</si>
  <si>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</si>
  <si>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</si>
  <si>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</si>
  <si>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</si>
  <si>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</si>
  <si>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</si>
  <si>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</si>
  <si>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</si>
  <si>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</si>
  <si>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</si>
  <si>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</si>
  <si>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</si>
  <si>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</si>
  <si>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</si>
  <si>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</si>
  <si>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</si>
  <si>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</si>
  <si>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</si>
  <si>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</si>
  <si>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</si>
  <si>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</si>
  <si>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</si>
  <si>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</si>
  <si>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</si>
  <si>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</si>
  <si>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</si>
  <si>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</si>
  <si>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</si>
  <si>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</si>
  <si>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</si>
  <si>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</si>
  <si>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</si>
  <si>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</si>
  <si>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</si>
  <si>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</si>
  <si>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</si>
  <si>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</si>
  <si>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</si>
  <si>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</si>
  <si>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</si>
  <si>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</si>
  <si>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</si>
  <si>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</si>
  <si>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</si>
  <si>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</si>
  <si>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</si>
  <si>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</si>
  <si>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</si>
  <si>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</si>
  <si>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</si>
  <si>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</si>
  <si>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</si>
  <si>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</si>
  <si>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</si>
  <si>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</si>
  <si>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</si>
  <si>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</si>
  <si>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</si>
  <si>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</si>
  <si>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</si>
  <si>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</si>
  <si>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</si>
  <si>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</si>
  <si>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</si>
  <si>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</si>
  <si>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</si>
  <si>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</si>
  <si>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</si>
  <si>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</si>
  <si>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</si>
  <si>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</si>
  <si>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</si>
  <si>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</si>
  <si>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</si>
  <si>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</si>
  <si>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</si>
  <si>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</si>
  <si>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</si>
  <si>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</si>
  <si>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</si>
  <si>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</si>
  <si>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</si>
  <si>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</si>
  <si>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</si>
  <si>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</si>
  <si>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</si>
  <si>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</si>
  <si>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</si>
  <si>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</si>
  <si>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</si>
  <si>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</si>
  <si>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</si>
  <si>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</si>
  <si>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</si>
  <si>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</si>
  <si>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</si>
  <si>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</si>
  <si>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</si>
  <si>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</si>
  <si>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</si>
  <si>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</si>
  <si>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</si>
  <si>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</si>
  <si>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</si>
  <si>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</si>
  <si>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</si>
  <si>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</si>
  <si>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</si>
  <si>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</si>
  <si>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</si>
  <si>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</si>
  <si>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</si>
  <si>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</si>
  <si>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</si>
  <si>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</si>
  <si>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</si>
  <si>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</si>
  <si>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</si>
  <si>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</si>
  <si>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</si>
  <si>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</si>
  <si>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</si>
  <si>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</si>
  <si>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</si>
  <si>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</si>
  <si>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</si>
  <si>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</si>
  <si>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</si>
  <si>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</si>
  <si>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</si>
  <si>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</si>
  <si>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</si>
  <si>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</si>
  <si>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</si>
  <si>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</si>
  <si>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</si>
  <si>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</si>
  <si>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</si>
  <si>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</si>
  <si>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</si>
  <si>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</si>
  <si>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</si>
  <si>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</si>
  <si>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</si>
  <si>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</si>
  <si>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</si>
  <si>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</si>
  <si>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</si>
  <si>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</si>
  <si>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</si>
  <si>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</si>
  <si>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</si>
  <si>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</si>
  <si>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</si>
  <si>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</si>
  <si>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</si>
  <si>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</si>
  <si>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</si>
  <si>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</si>
  <si>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</si>
  <si>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</si>
  <si>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</si>
  <si>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</si>
  <si>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</si>
  <si>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</si>
  <si>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</si>
  <si>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</si>
  <si>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</si>
  <si>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</si>
  <si>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</si>
  <si>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</si>
  <si>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</si>
  <si>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</si>
  <si>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</si>
  <si>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</si>
  <si>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</si>
  <si>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</si>
  <si>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</si>
  <si>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</si>
  <si>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</si>
  <si>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</si>
  <si>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</si>
  <si>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</si>
  <si>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</si>
  <si>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</si>
  <si>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</si>
  <si>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</si>
  <si>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</si>
  <si>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</si>
  <si>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</si>
  <si>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</si>
  <si>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</si>
  <si>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</si>
  <si>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</si>
  <si>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</si>
  <si>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</si>
  <si>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</si>
  <si>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</si>
  <si>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</si>
  <si>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</si>
  <si>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</si>
  <si>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</si>
  <si>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</si>
  <si>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</si>
  <si>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</si>
  <si>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</si>
  <si>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</si>
  <si>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</si>
  <si>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</si>
  <si>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</si>
  <si>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</si>
  <si>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</si>
  <si>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</si>
  <si>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</si>
  <si>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</si>
  <si>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</si>
  <si>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</si>
  <si>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</si>
  <si>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</si>
  <si>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</si>
  <si>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</si>
  <si>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</si>
  <si>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</si>
  <si>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</si>
  <si>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</si>
  <si>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</si>
  <si>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</si>
  <si>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</si>
  <si>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</si>
  <si>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</si>
  <si>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</si>
  <si>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</si>
  <si>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</si>
  <si>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</si>
  <si>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</si>
  <si>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</si>
  <si>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</si>
  <si>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</si>
  <si>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</si>
  <si>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</si>
  <si>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</si>
  <si>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</si>
  <si>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</si>
  <si>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</si>
  <si>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</si>
  <si>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</si>
  <si>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</si>
  <si>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</si>
  <si>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</si>
  <si>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</si>
  <si>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</si>
  <si>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</si>
  <si>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</si>
  <si>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</si>
  <si>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</si>
  <si>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</si>
  <si>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</si>
  <si>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</si>
  <si>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</si>
  <si>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</si>
  <si>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</si>
  <si>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</si>
  <si>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</si>
  <si>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</si>
  <si>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</si>
  <si>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</si>
  <si>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</si>
  <si>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</si>
  <si>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</si>
  <si>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</si>
  <si>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</si>
  <si>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</si>
  <si>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</si>
  <si>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</si>
  <si>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</si>
  <si>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</si>
  <si>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</si>
  <si>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</si>
  <si>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</si>
  <si>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</si>
  <si>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</si>
  <si>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</si>
  <si>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</si>
  <si>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</si>
  <si>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</si>
  <si>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</si>
  <si>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</si>
  <si>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</si>
  <si>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</si>
  <si>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</si>
  <si>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</si>
  <si>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</si>
  <si>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</si>
  <si>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</si>
  <si>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</si>
  <si>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</si>
  <si>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</si>
  <si>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</si>
  <si>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</si>
  <si>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</si>
  <si>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</si>
  <si>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</si>
  <si>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</si>
  <si>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</si>
  <si>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</si>
  <si>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</si>
  <si>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</si>
  <si>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</si>
  <si>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</si>
  <si>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</si>
  <si>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</si>
  <si>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</si>
  <si>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</si>
  <si>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</si>
  <si>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</si>
  <si>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</si>
  <si>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</si>
  <si>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</si>
  <si>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</si>
  <si>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</si>
  <si>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</si>
  <si>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</si>
  <si>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</si>
  <si>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</si>
  <si>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</si>
  <si>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</si>
  <si>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</si>
  <si>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</si>
  <si>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</si>
  <si>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</si>
  <si>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</si>
  <si>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</si>
  <si>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</si>
  <si>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</si>
  <si>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</si>
  <si>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</si>
  <si>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</si>
  <si>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</si>
  <si>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</si>
  <si>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</si>
  <si>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</si>
  <si>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</si>
  <si>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</si>
  <si>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</si>
  <si>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</si>
  <si>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</si>
  <si>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</si>
  <si>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</si>
  <si>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</si>
  <si>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</si>
  <si>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</si>
  <si>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</si>
  <si>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</si>
  <si>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</si>
  <si>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</si>
  <si>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</si>
  <si>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</si>
  <si>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</si>
  <si>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</si>
  <si>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</si>
  <si>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</si>
  <si>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</si>
  <si>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</si>
  <si>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</si>
  <si>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</si>
  <si>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</si>
  <si>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</si>
  <si>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</si>
  <si>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</si>
  <si>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</si>
  <si>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</si>
  <si>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</si>
  <si>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</si>
  <si>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</si>
  <si>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</si>
  <si>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</si>
  <si>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</si>
  <si>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</si>
  <si>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</si>
  <si>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</si>
  <si>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</si>
  <si>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</si>
  <si>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</si>
  <si>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</si>
  <si>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</si>
  <si>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</si>
  <si>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</si>
  <si>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</si>
  <si>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</si>
  <si>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</si>
  <si>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</si>
  <si>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</si>
  <si>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</si>
  <si>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</si>
  <si>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</si>
  <si>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</si>
  <si>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</si>
  <si>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</si>
  <si>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</si>
  <si>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</si>
  <si>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</si>
  <si>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</si>
  <si>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</si>
  <si>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</si>
  <si>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</si>
  <si>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</si>
  <si>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</si>
  <si>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</si>
  <si>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</si>
  <si>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</si>
  <si>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</si>
  <si>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</si>
  <si>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</si>
  <si>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</si>
  <si>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</si>
  <si>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</si>
  <si>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</si>
  <si>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</si>
  <si>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</si>
  <si>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</si>
  <si>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</si>
  <si>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</si>
  <si>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</si>
  <si>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</si>
  <si>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</si>
  <si>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</si>
  <si>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</si>
  <si>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</si>
  <si>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</si>
  <si>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</si>
  <si>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</si>
  <si>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</si>
  <si>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</si>
  <si>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</si>
  <si>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</si>
  <si>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</si>
  <si>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</si>
  <si>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</si>
  <si>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</si>
  <si>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</si>
  <si>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</si>
  <si>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</si>
  <si>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</si>
  <si>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</si>
  <si>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</si>
  <si>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</si>
  <si>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</si>
  <si>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</si>
  <si>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</si>
  <si>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</si>
  <si>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</si>
  <si>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</si>
  <si>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</si>
  <si>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</si>
  <si>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</si>
  <si>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</si>
  <si>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</si>
  <si>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</si>
  <si>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</si>
  <si>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</si>
  <si>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</si>
  <si>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</si>
  <si>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</si>
  <si>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</si>
  <si>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</si>
  <si>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</si>
  <si>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</si>
  <si>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</si>
  <si>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</si>
  <si>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</si>
  <si>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</si>
  <si>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</si>
  <si>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</si>
  <si>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</si>
  <si>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</si>
  <si>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</si>
  <si>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</si>
  <si>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</si>
  <si>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</si>
  <si>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</si>
  <si>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</si>
  <si>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</si>
  <si>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</si>
  <si>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</si>
  <si>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</si>
  <si>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</si>
  <si>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</si>
  <si>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</si>
  <si>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</si>
  <si>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</si>
  <si>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</si>
  <si>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</si>
  <si>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</si>
  <si>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</si>
  <si>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</si>
  <si>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</si>
  <si>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</si>
  <si>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</si>
  <si>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</si>
  <si>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</si>
  <si>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</si>
  <si>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</si>
  <si>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</si>
  <si>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</si>
  <si>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</si>
  <si>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</si>
  <si>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</si>
  <si>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</si>
  <si>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</si>
  <si>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</si>
  <si>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</si>
  <si>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</si>
  <si>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</si>
  <si>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</si>
  <si>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</si>
  <si>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</si>
  <si>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</si>
  <si>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</si>
  <si>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</si>
  <si>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</si>
  <si>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</si>
  <si>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</si>
  <si>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</si>
  <si>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</si>
  <si>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</si>
  <si>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</si>
  <si>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</si>
  <si>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</si>
  <si>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</si>
  <si>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</si>
  <si>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</si>
  <si>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</si>
  <si>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</si>
  <si>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</si>
  <si>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</si>
  <si>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</si>
  <si>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</si>
  <si>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</si>
  <si>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</si>
  <si>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</si>
  <si>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</si>
  <si>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</si>
  <si>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</si>
  <si>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</si>
  <si>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</si>
  <si>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</si>
  <si>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</si>
  <si>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</si>
  <si>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</si>
  <si>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</si>
  <si>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</si>
  <si>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</si>
  <si>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</si>
  <si>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</si>
  <si>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</si>
  <si>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</si>
  <si>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</si>
  <si>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</si>
  <si>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</si>
  <si>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</si>
  <si>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</si>
  <si>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</si>
  <si>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</si>
  <si>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</si>
  <si>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</si>
  <si>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</si>
  <si>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</si>
  <si>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</si>
  <si>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</si>
  <si>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</si>
  <si>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</si>
  <si>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</si>
  <si>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</si>
  <si>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</si>
  <si>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</si>
  <si>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</si>
  <si>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</si>
  <si>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</si>
  <si>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</si>
  <si>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</si>
  <si>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</si>
  <si>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</si>
  <si>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</si>
  <si>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</si>
  <si>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</si>
  <si>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</si>
  <si>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</si>
  <si>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</si>
  <si>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</si>
  <si>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</si>
  <si>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</si>
  <si>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</si>
  <si>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</si>
  <si>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</si>
  <si>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</si>
  <si>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</si>
  <si>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</si>
  <si>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</si>
  <si>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</si>
  <si>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</si>
  <si>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</si>
  <si>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</si>
  <si>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</si>
  <si>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</si>
  <si>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</si>
  <si>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</si>
  <si>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</si>
  <si>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</si>
  <si>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</si>
  <si>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</si>
  <si>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</si>
  <si>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</si>
  <si>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</si>
  <si>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</si>
  <si>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</si>
  <si>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</si>
  <si>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</si>
  <si>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</si>
  <si>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</si>
  <si>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</si>
  <si>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</si>
  <si>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</si>
  <si>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</si>
  <si>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</si>
  <si>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</si>
  <si>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</si>
  <si>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</si>
  <si>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</si>
  <si>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</si>
  <si>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</si>
  <si>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</si>
  <si>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</si>
  <si>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</si>
  <si>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</si>
  <si>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</si>
  <si>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</si>
  <si>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</si>
  <si>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</si>
  <si>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</si>
  <si>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</si>
  <si>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</si>
  <si>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</si>
  <si>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</si>
  <si>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</si>
  <si>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</si>
  <si>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</si>
  <si>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</si>
  <si>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</si>
  <si>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</si>
  <si>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</si>
  <si>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</si>
  <si>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</si>
  <si>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</si>
  <si>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</si>
  <si>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</si>
  <si>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</si>
  <si>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</si>
  <si>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</si>
  <si>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</si>
  <si>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</si>
  <si>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</si>
  <si>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</si>
  <si>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</si>
  <si>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</si>
  <si>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</si>
  <si>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</si>
  <si>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</si>
  <si>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</si>
  <si>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</si>
  <si>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</si>
  <si>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</si>
  <si>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</si>
  <si>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</si>
  <si>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</si>
  <si>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</si>
  <si>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</si>
  <si>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</si>
  <si>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</si>
  <si>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</si>
  <si>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</si>
  <si>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</si>
  <si>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</si>
  <si>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</si>
  <si>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</si>
  <si>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</si>
  <si>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</si>
  <si>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</si>
  <si>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</si>
  <si>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</si>
  <si>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</si>
  <si>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</si>
  <si>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</si>
  <si>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</si>
  <si>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</si>
  <si>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</si>
  <si>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</si>
  <si>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</si>
  <si>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</si>
  <si>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</si>
  <si>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</si>
  <si>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</si>
  <si>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</si>
  <si>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</si>
  <si>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</si>
  <si>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</si>
  <si>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</si>
  <si>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</si>
  <si>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</si>
  <si>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</si>
  <si>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</si>
  <si>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</si>
  <si>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</si>
  <si>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</si>
  <si>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</si>
  <si>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</si>
  <si>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</si>
  <si>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</si>
  <si>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</si>
  <si>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</si>
  <si>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</si>
  <si>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</si>
  <si>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</si>
  <si>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</si>
  <si>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</si>
  <si>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</si>
  <si>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</si>
  <si>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</si>
  <si>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</si>
  <si>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</si>
  <si>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</si>
  <si>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</si>
  <si>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</si>
  <si>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</si>
  <si>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</si>
  <si>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</si>
  <si>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</si>
  <si>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</si>
  <si>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</si>
  <si>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</si>
  <si>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</si>
  <si>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</si>
  <si>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</si>
  <si>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</si>
  <si>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</si>
  <si>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</si>
  <si>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</si>
  <si>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</si>
  <si>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</si>
  <si>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</si>
  <si>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</si>
  <si>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</si>
  <si>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</si>
  <si>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</si>
  <si>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</si>
  <si>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</si>
  <si>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</si>
  <si>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</si>
  <si>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</si>
  <si>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</si>
  <si>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</si>
  <si>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</si>
  <si>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</si>
  <si>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</si>
  <si>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</si>
  <si>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</si>
  <si>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</si>
  <si>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</si>
  <si>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</si>
  <si>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</si>
  <si>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</si>
  <si>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</si>
  <si>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</si>
  <si>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</si>
  <si>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</si>
  <si>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</si>
  <si>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</si>
  <si>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</si>
  <si>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</si>
  <si>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</si>
  <si>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</si>
  <si>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</si>
  <si>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</si>
  <si>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</si>
  <si>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</si>
  <si>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</si>
  <si>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</si>
  <si>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</si>
  <si>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</si>
  <si>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</si>
  <si>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</si>
  <si>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</si>
  <si>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</si>
  <si>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</si>
  <si>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</si>
  <si>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</si>
  <si>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</si>
  <si>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</si>
  <si>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</si>
  <si>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</si>
  <si>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</si>
  <si>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</si>
  <si>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</si>
  <si>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</si>
  <si>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</si>
  <si>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</si>
  <si>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</si>
  <si>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</si>
  <si>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</si>
  <si>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</si>
  <si>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</si>
  <si>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</si>
  <si>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</si>
  <si>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</si>
  <si>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</si>
  <si>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</si>
  <si>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</si>
  <si>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</si>
  <si>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</si>
  <si>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</si>
  <si>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</si>
  <si>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</si>
  <si>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</si>
  <si>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</si>
  <si>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</si>
  <si>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</si>
  <si>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</si>
  <si>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</si>
  <si>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</si>
  <si>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</si>
  <si>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</si>
  <si>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</si>
  <si>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</si>
  <si>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</si>
  <si>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</si>
  <si>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</si>
  <si>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</si>
  <si>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</si>
  <si>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</si>
  <si>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</si>
  <si>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</si>
  <si>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</si>
  <si>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</si>
  <si>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</si>
  <si>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</si>
  <si>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</si>
  <si>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</si>
  <si>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</si>
  <si>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</si>
  <si>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</si>
  <si>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</si>
  <si>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</si>
  <si>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</si>
  <si>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</si>
  <si>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</si>
  <si>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</si>
  <si>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</si>
  <si>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</si>
  <si>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</si>
  <si>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</si>
  <si>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</si>
  <si>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</si>
  <si>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</si>
  <si>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</si>
  <si>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</si>
  <si>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</si>
  <si>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</si>
  <si>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</si>
  <si>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</si>
  <si>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</si>
  <si>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</si>
  <si>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</si>
  <si>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</si>
  <si>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</si>
  <si>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</si>
  <si>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</si>
  <si>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</si>
  <si>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</si>
  <si>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</si>
  <si>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</si>
  <si>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</si>
  <si>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</si>
  <si>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</si>
  <si>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</si>
  <si>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</si>
  <si>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</si>
  <si>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</si>
  <si>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</si>
  <si>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</si>
  <si>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</si>
  <si>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</si>
  <si>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</si>
  <si>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</si>
  <si>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</si>
  <si>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</si>
  <si>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</si>
  <si>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</si>
  <si>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</si>
  <si>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</si>
  <si>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</si>
  <si>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</si>
  <si>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</si>
  <si>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</si>
  <si>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</si>
  <si>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</si>
  <si>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</si>
  <si>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</si>
  <si>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</si>
  <si>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</si>
  <si>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</si>
  <si>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</si>
  <si>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</si>
  <si>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</si>
  <si>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</si>
  <si>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</si>
  <si>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</si>
  <si>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</si>
  <si>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</si>
  <si>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</si>
  <si>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</si>
  <si>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</si>
  <si>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</si>
  <si>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</si>
  <si>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</si>
  <si>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</si>
  <si>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</si>
  <si>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</si>
  <si>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</si>
  <si>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</si>
  <si>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</si>
  <si>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</si>
  <si>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</si>
  <si>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</si>
  <si>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</si>
  <si>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</si>
  <si>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</si>
  <si>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</si>
  <si>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</si>
  <si>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</si>
  <si>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</si>
  <si>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</si>
  <si>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</si>
  <si>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</si>
  <si>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</si>
  <si>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</si>
  <si>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</si>
  <si>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</si>
  <si>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</si>
  <si>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</si>
  <si>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</si>
  <si>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</si>
  <si>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</si>
  <si>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</si>
  <si>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</si>
  <si>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</si>
  <si>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</si>
  <si>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</si>
  <si>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</si>
  <si>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</si>
  <si>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</si>
  <si>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</si>
  <si>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</si>
  <si>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</si>
  <si>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</si>
  <si>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</si>
  <si>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</si>
  <si>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</si>
  <si>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</si>
  <si>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</si>
  <si>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</si>
  <si>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</si>
  <si>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</si>
  <si>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</si>
  <si>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</si>
  <si>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</si>
  <si>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</si>
  <si>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</si>
  <si>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</si>
  <si>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</si>
  <si>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</si>
  <si>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</si>
  <si>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</si>
  <si>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</si>
  <si>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</si>
  <si>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</si>
  <si>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</si>
  <si>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</si>
  <si>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</si>
  <si>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</si>
  <si>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</si>
  <si>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</si>
  <si>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</si>
  <si>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</si>
  <si>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</si>
  <si>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</si>
  <si>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</si>
  <si>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</si>
  <si>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</si>
  <si>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</si>
  <si>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</si>
  <si>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</si>
  <si>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</si>
  <si>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</si>
  <si>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</si>
  <si>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</si>
  <si>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</si>
  <si>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</si>
  <si>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</si>
  <si>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</si>
  <si>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</si>
  <si>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</si>
  <si>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</si>
  <si>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</si>
  <si>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</si>
  <si>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</si>
  <si>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</si>
  <si>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</si>
  <si>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</si>
  <si>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</si>
  <si>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</si>
  <si>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</si>
  <si>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</si>
  <si>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</si>
  <si>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</si>
  <si>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</si>
  <si>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</si>
  <si>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</si>
  <si>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</si>
  <si>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</si>
  <si>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</si>
  <si>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</si>
  <si>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</si>
  <si>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</si>
  <si>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</si>
  <si>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</si>
  <si>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</si>
  <si>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</si>
  <si>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</si>
  <si>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</si>
  <si>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</si>
  <si>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</si>
  <si>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</si>
  <si>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</si>
  <si>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</si>
  <si>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</si>
  <si>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</si>
  <si>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</si>
  <si>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</si>
  <si>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</si>
  <si>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</si>
  <si>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</si>
  <si>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</si>
  <si>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</si>
  <si>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</si>
  <si>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</si>
  <si>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</si>
  <si>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</si>
  <si>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</si>
  <si>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</si>
  <si>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</si>
  <si>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</si>
  <si>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</si>
  <si>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</si>
  <si>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</si>
  <si>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</si>
  <si>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</si>
  <si>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</si>
  <si>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</si>
  <si>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</si>
  <si>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</si>
  <si>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</si>
  <si>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</si>
  <si>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</si>
  <si>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</si>
  <si>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</si>
  <si>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</si>
  <si>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</si>
  <si>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</si>
  <si>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</si>
  <si>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</si>
  <si>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</si>
  <si>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</si>
  <si>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</si>
  <si>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</si>
  <si>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</si>
  <si>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</si>
  <si>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</si>
  <si>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</si>
  <si>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</si>
  <si>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</si>
  <si>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</si>
  <si>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</si>
  <si>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</si>
  <si>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</si>
  <si>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</si>
  <si>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</si>
  <si>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</si>
  <si>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</si>
  <si>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</si>
  <si>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</si>
  <si>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</si>
  <si>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</si>
  <si>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</si>
  <si>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</si>
  <si>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</si>
  <si>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</si>
  <si>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</si>
  <si>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</si>
  <si>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</si>
  <si>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</si>
  <si>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</si>
  <si>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</si>
  <si>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</si>
  <si>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</si>
  <si>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</si>
  <si>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</si>
  <si>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</si>
  <si>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</si>
  <si>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</si>
  <si>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</si>
  <si>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</si>
  <si>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</si>
  <si>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</si>
  <si>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</si>
  <si>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</si>
  <si>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</si>
  <si>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</si>
  <si>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</si>
  <si>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</si>
  <si>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</si>
  <si>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</si>
  <si>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</si>
  <si>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</si>
  <si>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</si>
  <si>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</si>
  <si>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</si>
  <si>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</si>
  <si>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</si>
  <si>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</si>
  <si>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</si>
  <si>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</si>
  <si>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</si>
  <si>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</si>
  <si>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</si>
  <si>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</si>
  <si>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</si>
  <si>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</si>
  <si>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</si>
  <si>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</si>
  <si>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</si>
  <si>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</si>
  <si>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</si>
  <si>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</si>
  <si>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</si>
  <si>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</si>
  <si>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</si>
  <si>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</si>
  <si>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</si>
  <si>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</si>
  <si>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</si>
  <si>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</si>
  <si>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</si>
  <si>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</si>
  <si>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</si>
  <si>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</si>
  <si>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</si>
  <si>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</si>
  <si>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</si>
  <si>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</si>
  <si>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</si>
  <si>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</si>
  <si>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</si>
  <si>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</si>
  <si>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</si>
  <si>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</si>
  <si>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</si>
  <si>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</si>
  <si>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</si>
  <si>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</si>
  <si>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</si>
  <si>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</si>
  <si>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</si>
  <si>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</si>
  <si>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</si>
  <si>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</si>
  <si>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</si>
  <si>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</si>
  <si>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</si>
  <si>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</si>
  <si>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</si>
  <si>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</si>
  <si>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</si>
  <si>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</si>
  <si>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</si>
  <si>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</si>
  <si>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</si>
  <si>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</si>
  <si>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</si>
  <si>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</si>
  <si>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</si>
  <si>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</si>
  <si>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</si>
  <si>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</si>
  <si>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</si>
  <si>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</si>
  <si>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</si>
  <si>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</si>
  <si>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</si>
  <si>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</si>
  <si>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</si>
  <si>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</si>
  <si>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</si>
  <si>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</si>
  <si>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</si>
  <si>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</si>
  <si>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</si>
  <si>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</si>
  <si>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</si>
  <si>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</si>
  <si>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</si>
  <si>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</si>
  <si>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</si>
  <si>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</si>
  <si>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</si>
  <si>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</si>
  <si>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</si>
  <si>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</si>
  <si>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</si>
  <si>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</si>
  <si>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</si>
  <si>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</si>
  <si>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</si>
  <si>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</si>
  <si>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</si>
  <si>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</si>
  <si>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</si>
  <si>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</si>
  <si>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</si>
  <si>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</si>
  <si>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</si>
  <si>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</si>
  <si>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</si>
  <si>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</si>
  <si>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</si>
  <si>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</si>
  <si>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</si>
  <si>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</si>
  <si>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</si>
  <si>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</si>
  <si>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</si>
  <si>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</si>
  <si>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</si>
  <si>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</si>
  <si>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</si>
  <si>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</si>
  <si>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</si>
  <si>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</si>
  <si>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</si>
  <si>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</si>
  <si>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</si>
  <si>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</si>
  <si>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</si>
  <si>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</si>
  <si>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</si>
  <si>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</si>
  <si>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</si>
  <si>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</si>
  <si>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</si>
  <si>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</si>
  <si>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</si>
  <si>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</si>
  <si>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</si>
  <si>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</si>
  <si>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</si>
  <si>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</si>
  <si>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</si>
  <si>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</si>
  <si>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</si>
  <si>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</si>
  <si>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</si>
  <si>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</si>
  <si>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</si>
  <si>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</si>
  <si>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</si>
  <si>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</si>
  <si>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</si>
  <si>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</si>
  <si>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</si>
  <si>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</si>
  <si>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</si>
  <si>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</si>
  <si>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</si>
  <si>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</si>
  <si>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</si>
  <si>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</si>
  <si>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</si>
  <si>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</si>
  <si>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</si>
  <si>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</si>
  <si>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</si>
  <si>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</si>
  <si>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</si>
  <si>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</si>
  <si>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</si>
  <si>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</si>
  <si>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</si>
  <si>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</si>
  <si>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</si>
  <si>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</si>
  <si>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</si>
  <si>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</si>
  <si>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</si>
  <si>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</si>
  <si>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</si>
  <si>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</si>
  <si>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</si>
  <si>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</si>
  <si>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</si>
  <si>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</si>
  <si>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</si>
  <si>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</si>
  <si>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</si>
  <si>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</si>
  <si>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</si>
  <si>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</si>
  <si>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</si>
  <si>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</si>
  <si>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</si>
  <si>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</si>
  <si>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</si>
  <si>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</si>
  <si>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</si>
  <si>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</si>
  <si>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</si>
  <si>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</si>
  <si>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</si>
  <si>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</si>
  <si>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</si>
  <si>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</si>
  <si>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</si>
  <si>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</si>
  <si>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</si>
  <si>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</si>
  <si>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</si>
  <si>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</si>
  <si>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</si>
  <si>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</si>
  <si>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</si>
  <si>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</si>
  <si>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</si>
  <si>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</si>
  <si>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</si>
  <si>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</si>
  <si>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</si>
  <si>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</si>
  <si>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</si>
  <si>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</si>
  <si>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</si>
  <si>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</si>
  <si>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</si>
  <si>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</si>
  <si>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</si>
  <si>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</si>
  <si>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</si>
  <si>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</si>
  <si>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</si>
  <si>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</si>
  <si>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</si>
  <si>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</si>
  <si>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</si>
  <si>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</si>
  <si>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</si>
  <si>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</si>
  <si>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</si>
  <si>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</si>
  <si>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</si>
  <si>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</si>
  <si>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</si>
  <si>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</si>
  <si>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</si>
  <si>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</si>
  <si>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</si>
  <si>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</si>
  <si>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</si>
  <si>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</si>
  <si>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</si>
  <si>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</si>
  <si>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</si>
  <si>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</si>
  <si>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</si>
  <si>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</si>
  <si>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</si>
  <si>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</si>
  <si>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</si>
  <si>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</si>
  <si>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</si>
  <si>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</si>
  <si>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</si>
  <si>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</si>
  <si>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</si>
  <si>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</si>
  <si>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</si>
  <si>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</si>
  <si>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</si>
  <si>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</si>
  <si>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</si>
  <si>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</si>
  <si>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</si>
  <si>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</si>
  <si>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</si>
  <si>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</si>
  <si>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</si>
  <si>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</si>
  <si>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</si>
  <si>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</si>
  <si>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</si>
  <si>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</si>
  <si>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</si>
  <si>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</si>
  <si>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</si>
  <si>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</si>
  <si>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</si>
  <si>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</si>
  <si>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</si>
  <si>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</si>
  <si>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</si>
  <si>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</si>
  <si>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</si>
  <si>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</si>
  <si>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</si>
  <si>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</si>
  <si>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</si>
  <si>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</si>
  <si>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</si>
  <si>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</si>
  <si>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</si>
  <si>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</si>
  <si>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</si>
  <si>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</si>
  <si>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</si>
  <si>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</si>
  <si>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</si>
  <si>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</si>
  <si>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</si>
  <si>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</si>
  <si>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</si>
  <si>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</si>
  <si>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</si>
  <si>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</si>
  <si>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</si>
  <si>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</si>
  <si>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</si>
  <si>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</si>
  <si>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</si>
  <si>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</si>
  <si>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</si>
  <si>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</si>
  <si>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</si>
  <si>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</si>
  <si>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</si>
  <si>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</si>
  <si>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</si>
  <si>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</si>
  <si>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</si>
  <si>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</si>
  <si>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</si>
  <si>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</si>
  <si>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</si>
  <si>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</si>
  <si>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</si>
  <si>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</si>
  <si>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</si>
  <si>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</si>
  <si>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</si>
  <si>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</si>
  <si>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</si>
  <si>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</si>
  <si>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</si>
  <si>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</si>
  <si>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</si>
  <si>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</si>
  <si>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</si>
  <si>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</si>
  <si>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</si>
  <si>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</si>
  <si>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</si>
  <si>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</si>
  <si>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</si>
  <si>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</si>
  <si>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</si>
  <si>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</si>
  <si>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</si>
  <si>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</si>
  <si>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</si>
  <si>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</si>
  <si>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</si>
  <si>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</si>
  <si>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</si>
  <si>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</si>
  <si>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</si>
  <si>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</si>
  <si>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</si>
  <si>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</si>
  <si>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</si>
  <si>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</si>
  <si>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</si>
  <si>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</si>
  <si>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</si>
  <si>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</si>
  <si>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</si>
  <si>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</si>
  <si>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</si>
  <si>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</si>
  <si>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</si>
  <si>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</si>
  <si>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</si>
  <si>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</si>
  <si>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</si>
  <si>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</si>
  <si>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</si>
  <si>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</si>
  <si>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</si>
  <si>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</si>
  <si>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</si>
  <si>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</si>
  <si>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</si>
  <si>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</si>
  <si>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</si>
  <si>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</si>
  <si>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</si>
  <si>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</si>
  <si>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</si>
  <si>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</si>
  <si>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</si>
  <si>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</si>
  <si>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</si>
  <si>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</si>
  <si>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</si>
  <si>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</si>
  <si>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</si>
  <si>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</si>
  <si>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</si>
  <si>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</si>
  <si>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</si>
  <si>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</si>
  <si>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</si>
  <si>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</si>
  <si>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</si>
  <si>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</si>
  <si>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</si>
  <si>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</si>
  <si>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</si>
  <si>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</si>
  <si>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</si>
  <si>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</si>
  <si>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</si>
  <si>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</si>
  <si>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</si>
  <si>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</si>
  <si>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</si>
  <si>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</si>
  <si>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</si>
  <si>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</si>
  <si>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</si>
  <si>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</si>
  <si>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</si>
  <si>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</si>
  <si>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</si>
  <si>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</si>
  <si>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</si>
  <si>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</si>
  <si>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</si>
  <si>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</si>
  <si>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</si>
  <si>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</si>
  <si>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</si>
  <si>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</si>
  <si>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</si>
  <si>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</si>
  <si>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</si>
  <si>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</si>
  <si>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</si>
  <si>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</si>
  <si>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</si>
  <si>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</si>
  <si>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</si>
  <si>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</si>
  <si>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</si>
  <si>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</si>
  <si>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</si>
  <si>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</si>
  <si>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</si>
  <si>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</si>
  <si>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</si>
  <si>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</si>
  <si>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</si>
  <si>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</si>
  <si>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</si>
  <si>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</si>
  <si>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</si>
  <si>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</si>
  <si>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</si>
  <si>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</si>
  <si>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</si>
  <si>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</si>
  <si>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</si>
  <si>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</si>
  <si>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</si>
  <si>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</si>
  <si>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</si>
  <si>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</si>
  <si>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</si>
  <si>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</si>
  <si>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</si>
  <si>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</si>
  <si>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</si>
  <si>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</si>
  <si>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</si>
  <si>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</si>
  <si>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</si>
  <si>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</si>
  <si>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</si>
  <si>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</si>
  <si>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</si>
  <si>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</si>
  <si>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</si>
  <si>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</si>
  <si>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</si>
  <si>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</si>
  <si>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</si>
  <si>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</si>
  <si>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</si>
  <si>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</si>
  <si>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</si>
  <si>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</si>
  <si>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</si>
  <si>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</si>
  <si>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</si>
  <si>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</si>
  <si>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</si>
  <si>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</si>
  <si>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</si>
  <si>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</si>
  <si>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</si>
  <si>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</si>
  <si>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</si>
  <si>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</si>
  <si>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</si>
  <si>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</si>
  <si>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</si>
  <si>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</si>
  <si>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</si>
  <si>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</si>
  <si>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</si>
  <si>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</si>
  <si>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</si>
  <si>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</si>
  <si>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</si>
  <si>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</si>
  <si>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</si>
  <si>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</si>
  <si>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</si>
  <si>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</si>
  <si>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</si>
  <si>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</si>
  <si>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</si>
  <si>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</si>
  <si>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</si>
  <si>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</si>
  <si>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</si>
  <si>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</si>
  <si>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</si>
  <si>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</si>
  <si>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</si>
  <si>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</si>
  <si>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</si>
  <si>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</si>
  <si>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</si>
  <si>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</si>
  <si>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</si>
  <si>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</si>
  <si>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</si>
  <si>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</si>
  <si>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</si>
  <si>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</si>
  <si>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</si>
  <si>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</si>
  <si>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</si>
  <si>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</si>
  <si>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</si>
  <si>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</si>
  <si>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</si>
  <si>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</si>
  <si>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</si>
  <si>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</si>
  <si>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</si>
  <si>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</si>
  <si>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</si>
  <si>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</si>
  <si>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</si>
  <si>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</si>
  <si>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</si>
  <si>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</si>
  <si>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</si>
  <si>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</si>
  <si>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</si>
  <si>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</si>
  <si>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</si>
  <si>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</si>
  <si>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</si>
  <si>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</si>
  <si>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</si>
  <si>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</si>
  <si>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</si>
  <si>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</si>
  <si>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</si>
  <si>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</si>
  <si>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</si>
  <si>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</si>
  <si>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</si>
  <si>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</si>
  <si>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</si>
  <si>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</si>
  <si>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</si>
  <si>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</si>
  <si>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</si>
  <si>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</si>
  <si>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</si>
  <si>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</si>
  <si>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</si>
  <si>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</si>
  <si>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</si>
  <si>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</si>
  <si>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</si>
  <si>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</si>
  <si>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</si>
  <si>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</si>
  <si>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</si>
  <si>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</si>
  <si>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</si>
  <si>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</si>
  <si>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</si>
  <si>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</si>
  <si>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</si>
  <si>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</si>
  <si>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</si>
  <si>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</si>
  <si>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</si>
  <si>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</si>
  <si>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</si>
  <si>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</si>
  <si>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</si>
  <si>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</si>
  <si>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</si>
  <si>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</si>
  <si>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</si>
  <si>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</si>
  <si>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</si>
  <si>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</si>
  <si>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</si>
  <si>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</si>
  <si>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</si>
  <si>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</si>
  <si>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</si>
  <si>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</si>
  <si>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</si>
  <si>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</si>
  <si>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</si>
  <si>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</si>
  <si>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</si>
  <si>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</si>
  <si>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</si>
  <si>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</si>
  <si>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</si>
  <si>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</si>
  <si>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</si>
  <si>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</si>
  <si>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</si>
  <si>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</si>
  <si>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</si>
  <si>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</si>
  <si>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</si>
  <si>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</si>
  <si>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</si>
  <si>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</si>
  <si>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</si>
  <si>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</si>
  <si>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</si>
  <si>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</si>
  <si>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</si>
  <si>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</si>
  <si>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</si>
  <si>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</si>
  <si>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</si>
  <si>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</si>
  <si>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</si>
  <si>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</si>
  <si>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</si>
  <si>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</si>
  <si>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</si>
  <si>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</si>
  <si>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</si>
  <si>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</si>
  <si>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</si>
  <si>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</si>
  <si>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</si>
  <si>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</si>
  <si>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</si>
  <si>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</si>
  <si>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</si>
  <si>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</si>
  <si>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</si>
  <si>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</si>
  <si>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</si>
  <si>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</si>
  <si>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</si>
  <si>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</si>
  <si>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</si>
  <si>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</si>
  <si>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</si>
  <si>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</si>
  <si>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</si>
  <si>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</si>
  <si>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</si>
  <si>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</si>
  <si>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</si>
  <si>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</si>
  <si>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</si>
  <si>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</si>
  <si>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</si>
  <si>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</si>
  <si>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</si>
  <si>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</si>
  <si>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</si>
  <si>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</si>
  <si>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</si>
  <si>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</si>
  <si>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</si>
  <si>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</si>
  <si>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</si>
  <si>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</si>
  <si>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</si>
  <si>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</si>
  <si>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</si>
  <si>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</si>
  <si>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</si>
  <si>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</si>
  <si>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</si>
  <si>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</si>
  <si>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</si>
  <si>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</si>
  <si>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</si>
  <si>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</si>
  <si>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</si>
  <si>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</si>
  <si>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</si>
  <si>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</si>
  <si>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</si>
  <si>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</si>
  <si>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</si>
  <si>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</si>
  <si>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</si>
  <si>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</si>
  <si>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</si>
  <si>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</si>
  <si>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</si>
  <si>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</si>
  <si>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</si>
  <si>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</si>
  <si>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</si>
  <si>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</si>
  <si>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</si>
  <si>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</si>
  <si>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</si>
  <si>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</si>
  <si>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</si>
  <si>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</si>
  <si>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</si>
  <si>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</si>
  <si>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</si>
  <si>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</si>
  <si>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</si>
  <si>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</si>
  <si>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</si>
  <si>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</si>
  <si>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</si>
  <si>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</si>
  <si>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</si>
  <si>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</si>
  <si>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</si>
  <si>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</si>
  <si>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</si>
  <si>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</si>
  <si>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</si>
  <si>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</si>
  <si>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</si>
  <si>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</si>
  <si>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</si>
  <si>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</si>
  <si>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</si>
  <si>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</si>
  <si>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</si>
  <si>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</si>
  <si>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</si>
  <si>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</si>
  <si>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</si>
  <si>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</si>
  <si>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</si>
  <si>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</si>
  <si>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</si>
  <si>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</si>
  <si>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</si>
  <si>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</si>
  <si>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</si>
  <si>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</si>
  <si>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</si>
  <si>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</si>
  <si>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</si>
  <si>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</si>
  <si>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</si>
  <si>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</si>
  <si>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</si>
  <si>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</si>
  <si>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</si>
  <si>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</si>
  <si>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</si>
  <si>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</si>
  <si>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</si>
  <si>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</si>
  <si>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</si>
  <si>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</si>
  <si>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</si>
  <si>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</si>
  <si>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</si>
  <si>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</si>
  <si>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</si>
  <si>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</si>
  <si>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</si>
  <si>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</si>
  <si>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</si>
  <si>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</si>
  <si>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</si>
  <si>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</si>
  <si>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</si>
  <si>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</si>
  <si>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</si>
  <si>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</si>
  <si>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</si>
  <si>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</si>
  <si>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</si>
  <si>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</si>
  <si>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</si>
  <si>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</si>
  <si>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</si>
  <si>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</si>
  <si>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</si>
  <si>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</si>
  <si>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</si>
  <si>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</si>
  <si>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</si>
  <si>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</si>
  <si>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</si>
  <si>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</si>
  <si>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</si>
  <si>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</si>
  <si>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</si>
  <si>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</si>
  <si>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</si>
  <si>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</si>
  <si>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</si>
  <si>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</si>
  <si>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</si>
  <si>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</si>
  <si>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</si>
  <si>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</si>
  <si>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</si>
  <si>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</si>
  <si>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</si>
  <si>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</si>
  <si>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</si>
  <si>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</si>
  <si>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</si>
  <si>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</si>
  <si>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</si>
  <si>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</si>
  <si>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</si>
  <si>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</si>
  <si>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</si>
  <si>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</si>
  <si>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</si>
  <si>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</si>
  <si>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</si>
  <si>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</si>
  <si>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</si>
  <si>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</si>
  <si>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</si>
  <si>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</si>
  <si>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</si>
  <si>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</si>
  <si>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</si>
  <si>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</si>
  <si>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</si>
  <si>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</si>
  <si>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</si>
  <si>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</si>
  <si>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</si>
  <si>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</si>
  <si>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</si>
  <si>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</si>
  <si>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</si>
  <si>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</si>
  <si>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</si>
  <si>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</si>
  <si>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</si>
  <si>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</si>
  <si>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</si>
  <si>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</si>
  <si>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</si>
  <si>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</si>
  <si>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</si>
  <si>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</si>
  <si>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</si>
  <si>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</si>
  <si>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</si>
  <si>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</si>
  <si>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</si>
  <si>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</si>
  <si>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</si>
  <si>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</si>
  <si>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</si>
  <si>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</si>
  <si>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</si>
  <si>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</si>
  <si>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</si>
  <si>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</si>
  <si>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</si>
  <si>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</si>
  <si>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</si>
  <si>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</si>
  <si>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</si>
  <si>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</si>
  <si>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</si>
  <si>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</si>
  <si>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</si>
  <si>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</si>
  <si>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</si>
  <si>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</si>
  <si>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</si>
  <si>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</si>
  <si>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</si>
  <si>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</si>
  <si>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</si>
  <si>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</si>
  <si>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</si>
  <si>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</si>
  <si>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</si>
  <si>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</si>
  <si>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</si>
  <si>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</si>
  <si>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</si>
  <si>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</si>
  <si>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</si>
  <si>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</si>
  <si>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</si>
  <si>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</si>
  <si>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</si>
  <si>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</si>
  <si>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</si>
  <si>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</si>
  <si>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</si>
  <si>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</si>
  <si>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</si>
  <si>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</si>
  <si>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</si>
  <si>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</si>
  <si>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</si>
  <si>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</si>
  <si>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</si>
  <si>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</si>
  <si>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</si>
  <si>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</si>
  <si>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</si>
  <si>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</si>
  <si>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</si>
  <si>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</si>
  <si>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</si>
  <si>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</si>
  <si>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</si>
  <si>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</si>
  <si>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</si>
  <si>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</si>
  <si>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</si>
  <si>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</si>
  <si>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</si>
  <si>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</si>
  <si>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</si>
  <si>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</si>
  <si>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</si>
  <si>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</si>
  <si>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</si>
  <si>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</si>
  <si>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</si>
  <si>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</si>
  <si>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</si>
  <si>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</si>
  <si>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</si>
  <si>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</si>
  <si>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</si>
  <si>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</si>
  <si>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</si>
  <si>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</si>
  <si>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</si>
  <si>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</si>
  <si>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</si>
  <si>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</si>
  <si>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</si>
  <si>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</si>
  <si>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</si>
  <si>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</si>
  <si>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</si>
  <si>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</si>
  <si>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</si>
  <si>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</si>
  <si>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</si>
  <si>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</si>
  <si>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</si>
  <si>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</si>
  <si>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</si>
  <si>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</si>
  <si>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</si>
  <si>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</si>
  <si>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</si>
  <si>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</si>
  <si>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</si>
  <si>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</si>
  <si>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</si>
  <si>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</si>
  <si>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</si>
  <si>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</si>
  <si>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</si>
  <si>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</si>
  <si>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</si>
  <si>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</si>
  <si>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</si>
  <si>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</si>
  <si>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</si>
  <si>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</si>
  <si>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</si>
  <si>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</si>
  <si>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</si>
  <si>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</si>
  <si>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</si>
  <si>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</si>
  <si>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</si>
  <si>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</si>
  <si>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</si>
  <si>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</si>
  <si>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</si>
  <si>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</si>
  <si>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</si>
  <si>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</si>
  <si>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</si>
  <si>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</si>
  <si>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</si>
  <si>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</si>
  <si>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</si>
  <si>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</si>
  <si>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</si>
  <si>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</si>
  <si>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</si>
  <si>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</si>
  <si>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</si>
  <si>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</si>
  <si>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</si>
  <si>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</si>
  <si>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</si>
  <si>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</si>
  <si>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</si>
  <si>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</si>
  <si>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</si>
  <si>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</si>
  <si>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</si>
  <si>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</si>
  <si>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</si>
  <si>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</si>
  <si>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</si>
  <si>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</si>
  <si>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</si>
  <si>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</si>
  <si>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</si>
  <si>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</si>
  <si>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</si>
  <si>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</si>
  <si>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</si>
  <si>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</si>
  <si>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</si>
  <si>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</si>
  <si>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</si>
  <si>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</si>
  <si>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</si>
  <si>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</si>
  <si>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</si>
  <si>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</si>
  <si>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</si>
  <si>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</si>
  <si>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</si>
  <si>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</si>
  <si>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</si>
  <si>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</si>
  <si>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</si>
  <si>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</si>
  <si>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</si>
  <si>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</si>
  <si>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</si>
  <si>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</si>
  <si>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</si>
  <si>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</si>
  <si>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</si>
  <si>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</si>
  <si>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</si>
  <si>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</si>
  <si>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</si>
  <si>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</si>
  <si>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</si>
  <si>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</si>
  <si>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</si>
  <si>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</si>
  <si>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</si>
  <si>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</si>
  <si>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</si>
  <si>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</si>
  <si>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</si>
  <si>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</si>
  <si>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</si>
  <si>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</si>
  <si>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</si>
  <si>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</si>
  <si>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</si>
  <si>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</si>
  <si>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</si>
  <si>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</si>
  <si>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</si>
  <si>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</si>
  <si>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</si>
  <si>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</si>
  <si>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</si>
  <si>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</si>
  <si>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</si>
  <si>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</si>
  <si>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</si>
  <si>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</si>
  <si>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</si>
  <si>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</si>
  <si>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</si>
  <si>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</si>
  <si>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</si>
  <si>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</si>
  <si>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</si>
  <si>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</si>
  <si>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</si>
  <si>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</si>
  <si>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</si>
  <si>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</si>
  <si>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</si>
  <si>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</si>
  <si>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</si>
  <si>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</si>
  <si>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</si>
  <si>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</si>
  <si>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</si>
  <si>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</si>
  <si>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</si>
  <si>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</si>
  <si>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</si>
  <si>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</si>
  <si>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</si>
  <si>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</si>
  <si>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</si>
  <si>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</si>
  <si>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</si>
  <si>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</si>
  <si>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</si>
  <si>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</si>
  <si>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</si>
  <si>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</si>
  <si>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</si>
  <si>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</si>
  <si>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</si>
  <si>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</si>
  <si>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</si>
  <si>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</si>
  <si>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</si>
  <si>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</si>
  <si>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</si>
  <si>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</si>
  <si>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</si>
  <si>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</si>
  <si>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</si>
  <si>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</si>
  <si>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</si>
  <si>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</si>
  <si>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</si>
  <si>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</si>
  <si>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</si>
  <si>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</si>
  <si>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</si>
  <si>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</si>
  <si>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</si>
  <si>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</si>
  <si>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</si>
  <si>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</si>
  <si>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</si>
  <si>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</si>
  <si>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</si>
  <si>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</si>
  <si>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</si>
  <si>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</si>
  <si>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</si>
  <si>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</si>
  <si>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</si>
  <si>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</si>
  <si>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</si>
  <si>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</si>
  <si>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</si>
  <si>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</si>
  <si>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</si>
  <si>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</si>
  <si>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</si>
  <si>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</si>
  <si>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</si>
  <si>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</si>
  <si>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</si>
  <si>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</si>
  <si>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</si>
  <si>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</si>
  <si>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</si>
  <si>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</si>
  <si>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</si>
  <si>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</si>
  <si>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</si>
  <si>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</si>
  <si>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</si>
  <si>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</si>
  <si>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</si>
  <si>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</si>
  <si>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</si>
  <si>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</si>
  <si>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</si>
  <si>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</si>
  <si>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</si>
  <si>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</si>
  <si>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</si>
  <si>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</si>
  <si>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</si>
  <si>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</si>
  <si>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</si>
  <si>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</si>
  <si>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</si>
  <si>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</si>
  <si>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</si>
  <si>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</si>
  <si>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</si>
  <si>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</si>
  <si>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</si>
  <si>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</si>
  <si>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</si>
  <si>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</si>
  <si>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</si>
  <si>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</si>
  <si>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</si>
  <si>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</si>
  <si>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</si>
  <si>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</si>
  <si>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</si>
  <si>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</si>
  <si>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</si>
  <si>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</si>
  <si>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</si>
  <si>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</si>
  <si>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</si>
  <si>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</si>
  <si>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</si>
  <si>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</si>
  <si>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</si>
  <si>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</si>
  <si>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</si>
  <si>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</si>
  <si>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</si>
  <si>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</si>
  <si>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</si>
  <si>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</si>
  <si>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</si>
  <si>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</si>
  <si>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</si>
  <si>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</si>
  <si>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</si>
  <si>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</si>
  <si>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</si>
  <si>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</si>
  <si>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</si>
  <si>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</si>
  <si>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</si>
  <si>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</si>
  <si>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</si>
  <si>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</si>
  <si>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</si>
  <si>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</si>
  <si>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</si>
  <si>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</si>
  <si>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</si>
  <si>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</si>
  <si>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</si>
  <si>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</si>
  <si>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</si>
  <si>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</si>
  <si>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</si>
  <si>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</si>
  <si>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</si>
  <si>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</si>
  <si>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</si>
  <si>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</si>
  <si>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</si>
  <si>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</si>
  <si>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</si>
  <si>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</si>
  <si>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</si>
  <si>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</si>
  <si>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</si>
  <si>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</si>
  <si>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</si>
  <si>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</si>
  <si>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</si>
  <si>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</si>
  <si>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</si>
  <si>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</si>
  <si>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</si>
  <si>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</si>
  <si>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</si>
  <si>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</si>
  <si>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</si>
  <si>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</si>
  <si>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</si>
  <si>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</si>
  <si>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</si>
  <si>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</si>
  <si>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</si>
  <si>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</si>
  <si>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</si>
  <si>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</si>
  <si>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</si>
  <si>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</si>
  <si>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</si>
  <si>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</si>
  <si>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</si>
  <si>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</si>
  <si>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</si>
  <si>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</si>
  <si>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</si>
  <si>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</si>
  <si>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</si>
  <si>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</si>
  <si>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</si>
  <si>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</si>
  <si>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</si>
  <si>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</si>
  <si>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</si>
  <si>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</si>
  <si>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</si>
  <si>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</si>
  <si>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</si>
  <si>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</si>
  <si>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</si>
  <si>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</si>
  <si>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</si>
  <si>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</si>
  <si>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</si>
  <si>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</si>
  <si>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</si>
  <si>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</si>
  <si>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</si>
  <si>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</si>
  <si>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</si>
  <si>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</si>
  <si>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</si>
  <si>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</si>
  <si>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</si>
  <si>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</si>
  <si>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</si>
  <si>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</si>
  <si>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</si>
  <si>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</si>
  <si>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</si>
  <si>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</si>
  <si>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</si>
  <si>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</si>
  <si>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</si>
  <si>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</si>
  <si>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</si>
  <si>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</si>
  <si>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</si>
  <si>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</si>
  <si>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</si>
  <si>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</si>
  <si>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</si>
  <si>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</si>
  <si>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</si>
  <si>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</si>
  <si>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</si>
  <si>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</si>
  <si>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</si>
  <si>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</si>
  <si>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</si>
  <si>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</si>
  <si>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</si>
  <si>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</si>
  <si>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</si>
  <si>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</si>
  <si>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</si>
  <si>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</si>
  <si>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</si>
  <si>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</si>
  <si>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</si>
  <si>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</si>
  <si>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</si>
  <si>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</si>
  <si>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</si>
  <si>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</si>
  <si>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</si>
  <si>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</si>
  <si>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</si>
  <si>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</si>
  <si>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</si>
  <si>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</si>
  <si>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</si>
  <si>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</si>
  <si>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</si>
  <si>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</si>
  <si>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</si>
  <si>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</si>
  <si>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</si>
  <si>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</si>
  <si>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</si>
  <si>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</si>
  <si>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</si>
  <si>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</si>
  <si>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</si>
  <si>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</si>
  <si>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</si>
  <si>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</si>
  <si>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</si>
  <si>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</si>
  <si>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</si>
  <si>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</si>
  <si>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</si>
  <si>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</si>
  <si>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</si>
  <si>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</si>
  <si>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</si>
  <si>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</si>
  <si>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</si>
  <si>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</si>
  <si>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</si>
  <si>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</si>
  <si>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</si>
  <si>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</si>
  <si>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</si>
  <si>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</si>
  <si>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</si>
  <si>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</si>
  <si>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</si>
  <si>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</si>
  <si>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</si>
  <si>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</si>
  <si>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</si>
  <si>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</si>
  <si>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</si>
  <si>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</si>
  <si>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</si>
  <si>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</si>
  <si>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</si>
  <si>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</si>
  <si>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</si>
  <si>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</si>
  <si>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</si>
  <si>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</si>
  <si>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</si>
  <si>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</si>
  <si>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</si>
  <si>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</si>
  <si>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</si>
  <si>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</si>
  <si>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</si>
  <si>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</si>
  <si>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</si>
  <si>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</si>
  <si>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</si>
  <si>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</si>
  <si>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</si>
  <si>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</si>
  <si>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</si>
  <si>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</si>
  <si>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</si>
  <si>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</si>
  <si>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</si>
  <si>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</si>
  <si>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</si>
  <si>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</si>
  <si>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</si>
  <si>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</si>
  <si>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</si>
  <si>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</si>
  <si>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</si>
  <si>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</si>
  <si>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</si>
  <si>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</si>
  <si>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</si>
  <si>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</si>
  <si>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</si>
  <si>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</si>
  <si>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</si>
  <si>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</si>
  <si>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</si>
  <si>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</si>
  <si>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</si>
  <si>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</si>
  <si>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</si>
  <si>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</si>
  <si>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</si>
  <si>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</si>
  <si>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</si>
  <si>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</si>
  <si>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</si>
  <si>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</si>
  <si>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</si>
  <si>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</si>
  <si>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</si>
  <si>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</si>
  <si>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</si>
  <si>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</si>
  <si>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</si>
  <si>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</si>
  <si>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</si>
  <si>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</si>
  <si>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</si>
  <si>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</si>
  <si>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</si>
  <si>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</si>
  <si>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</si>
  <si>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</si>
  <si>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</si>
  <si>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</si>
  <si>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</si>
  <si>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</si>
  <si>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</si>
  <si>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</si>
  <si>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</si>
  <si>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</si>
  <si>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</si>
  <si>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</si>
  <si>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</si>
  <si>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</si>
  <si>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</si>
  <si>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</si>
  <si>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</si>
  <si>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</si>
  <si>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</si>
  <si>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</si>
  <si>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</si>
  <si>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</si>
  <si>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</si>
  <si>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</si>
  <si>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</si>
  <si>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</si>
  <si>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</si>
  <si>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</si>
  <si>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</si>
  <si>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</si>
  <si>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</si>
  <si>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</si>
  <si>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</si>
  <si>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</si>
  <si>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</si>
  <si>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</si>
  <si>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</si>
  <si>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</si>
  <si>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</si>
  <si>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</si>
  <si>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</si>
  <si>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</si>
  <si>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</si>
  <si>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</si>
  <si>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</si>
  <si>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</si>
  <si>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</si>
  <si>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</si>
  <si>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</si>
  <si>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</si>
  <si>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</si>
  <si>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</si>
  <si>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</si>
  <si>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</si>
  <si>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</si>
  <si>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</si>
  <si>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</si>
  <si>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</si>
  <si>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</si>
  <si>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</si>
  <si>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</si>
  <si>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</si>
  <si>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</si>
  <si>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</si>
  <si>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</si>
  <si>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</si>
  <si>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</si>
  <si>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</si>
  <si>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</si>
  <si>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</si>
  <si>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</si>
  <si>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</si>
  <si>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</si>
  <si>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</si>
  <si>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</si>
  <si>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</si>
  <si>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</si>
  <si>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</si>
  <si>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</si>
  <si>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</si>
  <si>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</si>
  <si>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</si>
  <si>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</si>
  <si>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</si>
  <si>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</si>
  <si>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</si>
  <si>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</si>
  <si>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</si>
  <si>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</si>
  <si>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</si>
  <si>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</si>
  <si>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</si>
  <si>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</si>
  <si>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</si>
  <si>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</si>
  <si>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</si>
  <si>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</si>
  <si>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</si>
  <si>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</si>
  <si>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</si>
  <si>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</si>
  <si>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</si>
  <si>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</si>
  <si>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</si>
  <si>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</si>
  <si>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</si>
  <si>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</si>
  <si>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</si>
  <si>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</si>
  <si>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</si>
  <si>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</si>
  <si>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</si>
  <si>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</si>
  <si>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</si>
  <si>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</si>
  <si>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</si>
  <si>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</si>
  <si>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</si>
  <si>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</si>
  <si>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</si>
  <si>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</si>
  <si>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</si>
  <si>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</si>
  <si>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</si>
  <si>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</si>
  <si>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</si>
  <si>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</si>
  <si>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</si>
  <si>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</si>
  <si>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</si>
  <si>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</si>
  <si>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</si>
  <si>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</si>
  <si>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</si>
  <si>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</si>
  <si>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</si>
  <si>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</si>
  <si>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</si>
  <si>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</si>
  <si>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</si>
  <si>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</si>
  <si>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</si>
  <si>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</si>
  <si>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</si>
  <si>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</si>
  <si>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</si>
  <si>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</si>
  <si>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</si>
  <si>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</si>
  <si>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</si>
  <si>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</si>
  <si>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</si>
  <si>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</si>
  <si>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</si>
  <si>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</si>
  <si>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</si>
  <si>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</si>
  <si>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</si>
  <si>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</si>
  <si>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</si>
  <si>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</si>
  <si>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</si>
  <si>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</si>
  <si>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</si>
  <si>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</si>
  <si>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</si>
  <si>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</si>
  <si>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</si>
  <si>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</si>
  <si>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</si>
  <si>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</si>
  <si>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</si>
  <si>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</si>
  <si>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</si>
  <si>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</si>
  <si>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</si>
  <si>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</si>
  <si>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</si>
  <si>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</si>
  <si>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</si>
  <si>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</si>
  <si>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</si>
  <si>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</si>
  <si>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</si>
  <si>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</si>
  <si>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</si>
  <si>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</si>
  <si>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</si>
  <si>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</si>
  <si>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</si>
  <si>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</si>
  <si>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</si>
  <si>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</si>
  <si>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</si>
  <si>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</si>
  <si>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</si>
  <si>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</si>
  <si>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</si>
  <si>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</si>
  <si>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</si>
  <si>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</si>
  <si>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</si>
  <si>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</si>
  <si>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</si>
  <si>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</si>
  <si>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</si>
  <si>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</si>
  <si>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</si>
  <si>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</si>
  <si>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</si>
  <si>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</si>
  <si>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</si>
  <si>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</si>
  <si>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</si>
  <si>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</si>
  <si>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</si>
  <si>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</si>
  <si>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</si>
  <si>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</si>
  <si>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</si>
  <si>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</si>
  <si>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</si>
  <si>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</si>
  <si>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</si>
  <si>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</si>
  <si>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</si>
  <si>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</si>
  <si>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</si>
  <si>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</si>
  <si>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</si>
  <si>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</si>
  <si>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</si>
  <si>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</si>
  <si>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</si>
  <si>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</si>
  <si>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</si>
  <si>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</si>
  <si>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</si>
  <si>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</si>
  <si>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</si>
  <si>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</si>
  <si>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</si>
  <si>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</si>
  <si>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</si>
  <si>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</si>
  <si>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</si>
  <si>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</si>
  <si>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</si>
  <si>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</si>
  <si>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</si>
  <si>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</si>
  <si>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</si>
  <si>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</si>
  <si>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</si>
  <si>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</si>
  <si>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</si>
  <si>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</si>
  <si>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</si>
  <si>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</si>
  <si>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</si>
  <si>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</si>
  <si>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</si>
  <si>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</si>
  <si>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</si>
  <si>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</si>
  <si>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</si>
  <si>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</si>
  <si>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</si>
  <si>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</si>
  <si>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</si>
  <si>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</si>
  <si>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</si>
  <si>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</si>
  <si>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</si>
  <si>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</si>
  <si>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</si>
  <si>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</si>
  <si>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</si>
  <si>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</si>
  <si>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</si>
  <si>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</si>
  <si>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</si>
  <si>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</si>
  <si>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</si>
  <si>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</si>
  <si>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</si>
  <si>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</si>
  <si>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</si>
  <si>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</si>
  <si>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</si>
  <si>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</si>
  <si>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</si>
  <si>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</si>
  <si>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</si>
  <si>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</si>
  <si>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</si>
  <si>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</si>
  <si>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</si>
  <si>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</si>
  <si>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</si>
  <si>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</si>
  <si>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</si>
  <si>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</si>
  <si>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</si>
  <si>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</si>
  <si>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</si>
  <si>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</si>
  <si>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</si>
  <si>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</si>
  <si>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</si>
  <si>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</si>
  <si>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</si>
  <si>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</si>
  <si>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</si>
  <si>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</si>
  <si>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</si>
  <si>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</si>
  <si>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</si>
  <si>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</si>
  <si>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</si>
  <si>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</si>
  <si>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</si>
  <si>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</si>
  <si>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</si>
  <si>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</si>
  <si>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</si>
  <si>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</si>
  <si>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</si>
  <si>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</si>
  <si>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</si>
  <si>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</si>
  <si>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</si>
  <si>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</si>
  <si>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</si>
  <si>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</si>
  <si>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</si>
  <si>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</si>
  <si>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</si>
  <si>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</si>
  <si>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</si>
  <si>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</si>
  <si>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</si>
  <si>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</si>
  <si>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</si>
  <si>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</si>
  <si>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</si>
  <si>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</si>
  <si>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</si>
  <si>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</si>
  <si>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</si>
  <si>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</si>
  <si>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</si>
  <si>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</si>
  <si>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</si>
  <si>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</si>
  <si>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</si>
  <si>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</si>
  <si>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</si>
  <si>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</si>
  <si>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</si>
  <si>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</si>
  <si>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</si>
  <si>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</si>
  <si>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</si>
  <si>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</si>
  <si>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</si>
  <si>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</si>
  <si>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</si>
  <si>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</si>
  <si>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</si>
  <si>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</si>
  <si>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</si>
  <si>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</si>
  <si>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</si>
  <si>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</si>
  <si>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</si>
  <si>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</si>
  <si>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</si>
  <si>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</si>
  <si>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</si>
  <si>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</si>
  <si>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</si>
  <si>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</si>
  <si>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</si>
  <si>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</si>
  <si>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</si>
  <si>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</si>
  <si>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</si>
  <si>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</si>
  <si>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</si>
  <si>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</si>
  <si>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</si>
  <si>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</si>
  <si>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</si>
  <si>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</si>
  <si>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</si>
  <si>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</si>
  <si>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</si>
  <si>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</si>
  <si>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</si>
  <si>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</si>
  <si>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</si>
  <si>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</si>
  <si>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</si>
  <si>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</si>
  <si>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</si>
  <si>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</si>
  <si>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</si>
  <si>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</si>
  <si>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</si>
  <si>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</si>
  <si>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</si>
  <si>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</si>
  <si>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</si>
  <si>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</si>
  <si>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</si>
  <si>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</si>
  <si>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</si>
  <si>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</si>
  <si>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</si>
  <si>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</si>
  <si>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</si>
  <si>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</si>
  <si>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</si>
  <si>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</si>
  <si>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</si>
  <si>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</si>
  <si>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</si>
  <si>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</si>
  <si>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</si>
  <si>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</si>
  <si>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</si>
  <si>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</si>
  <si>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</si>
  <si>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</si>
  <si>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</si>
  <si>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</si>
  <si>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</si>
  <si>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</si>
  <si>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</si>
  <si>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</si>
  <si>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</si>
  <si>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</si>
  <si>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</si>
  <si>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</si>
  <si>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</si>
  <si>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</si>
  <si>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</si>
  <si>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</si>
  <si>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</si>
  <si>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</si>
  <si>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</si>
  <si>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</si>
  <si>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</si>
  <si>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</si>
  <si>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</si>
  <si>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</si>
  <si>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</si>
  <si>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</si>
  <si>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</si>
  <si>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</si>
  <si>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</si>
  <si>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</si>
  <si>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</si>
  <si>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</si>
  <si>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</si>
  <si>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</si>
  <si>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</si>
  <si>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</si>
  <si>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</si>
  <si>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</si>
  <si>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</si>
  <si>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</si>
  <si>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</si>
  <si>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</si>
  <si>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</si>
  <si>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</si>
  <si>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</si>
  <si>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</si>
  <si>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</si>
  <si>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</si>
  <si>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</si>
  <si>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</si>
  <si>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</si>
  <si>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</si>
  <si>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</si>
  <si>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</si>
  <si>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</si>
  <si>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</si>
  <si>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</si>
  <si>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</si>
  <si>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</si>
  <si>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</si>
  <si>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</si>
  <si>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</si>
  <si>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</si>
  <si>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</si>
  <si>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</si>
  <si>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</si>
  <si>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</si>
  <si>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</si>
  <si>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</si>
  <si>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</si>
  <si>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</si>
  <si>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</si>
  <si>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</si>
  <si>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</si>
  <si>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</si>
  <si>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</si>
  <si>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</si>
  <si>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</si>
  <si>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</si>
  <si>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</si>
  <si>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</si>
  <si>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</si>
  <si>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</si>
  <si>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</si>
  <si>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</si>
  <si>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</si>
  <si>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</si>
  <si>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</si>
  <si>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</si>
  <si>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</si>
  <si>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</si>
  <si>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</si>
  <si>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</si>
  <si>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</si>
  <si>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</si>
  <si>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</si>
  <si>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</si>
  <si>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</si>
  <si>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</si>
  <si>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</si>
  <si>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</si>
  <si>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</si>
  <si>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</si>
  <si>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</si>
  <si>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</si>
  <si>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</si>
  <si>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</si>
  <si>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</si>
  <si>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</si>
  <si>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</si>
  <si>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</si>
  <si>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</si>
  <si>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</si>
  <si>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</si>
  <si>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</si>
  <si>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</si>
  <si>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</si>
  <si>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</si>
  <si>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</si>
  <si>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</si>
  <si>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</si>
  <si>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</si>
  <si>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</si>
  <si>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</si>
  <si>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</si>
  <si>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</si>
  <si>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</si>
  <si>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</si>
  <si>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</si>
  <si>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</si>
  <si>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</si>
  <si>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</si>
  <si>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</si>
  <si>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</si>
  <si>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</si>
  <si>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</si>
  <si>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</si>
  <si>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</si>
  <si>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</si>
  <si>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</si>
  <si>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</si>
  <si>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</si>
  <si>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</si>
  <si>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</si>
  <si>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</si>
  <si>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</si>
  <si>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</si>
  <si>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</si>
  <si>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</si>
  <si>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</si>
  <si>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</si>
  <si>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</si>
  <si>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</si>
  <si>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</si>
  <si>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</si>
  <si>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</si>
  <si>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</si>
  <si>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</si>
  <si>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</si>
  <si>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</si>
  <si>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</si>
  <si>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</si>
  <si>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</si>
  <si>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</si>
  <si>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</si>
  <si>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</si>
  <si>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</si>
  <si>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</si>
  <si>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</si>
  <si>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</si>
  <si>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</si>
  <si>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</si>
  <si>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</si>
  <si>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</si>
  <si>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</si>
  <si>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</si>
  <si>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</si>
  <si>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</si>
  <si>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</si>
  <si>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</si>
  <si>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</si>
  <si>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</si>
  <si>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</si>
  <si>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</si>
  <si>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</si>
  <si>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</si>
  <si>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</si>
  <si>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</si>
  <si>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</si>
  <si>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</si>
  <si>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</si>
  <si>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</si>
  <si>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</si>
  <si>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</si>
  <si>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</si>
  <si>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</si>
  <si>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</si>
  <si>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</si>
  <si>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</si>
  <si>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</si>
  <si>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</si>
  <si>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</si>
  <si>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</si>
  <si>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</si>
  <si>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</si>
  <si>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</si>
  <si>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</si>
  <si>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</si>
  <si>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</si>
  <si>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</si>
  <si>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</si>
  <si>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</si>
  <si>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</si>
  <si>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</si>
  <si>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</si>
  <si>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</si>
  <si>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</si>
  <si>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</si>
  <si>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</si>
  <si>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</si>
  <si>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</si>
  <si>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</si>
  <si>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</si>
  <si>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</si>
  <si>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</si>
  <si>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</si>
  <si>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</si>
  <si>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</si>
  <si>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</si>
  <si>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</si>
  <si>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</si>
  <si>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</si>
  <si>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</si>
  <si>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</si>
  <si>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</si>
  <si>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</si>
  <si>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</si>
  <si>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</si>
  <si>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</si>
  <si>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</si>
  <si>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</si>
  <si>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</si>
  <si>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</si>
  <si>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</si>
  <si>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</si>
  <si>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</si>
  <si>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</si>
  <si>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</si>
  <si>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</si>
  <si>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</si>
  <si>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</si>
  <si>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</si>
  <si>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</si>
  <si>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</si>
  <si>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</si>
  <si>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</si>
  <si>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</si>
  <si>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</si>
  <si>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</si>
  <si>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</si>
  <si>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</si>
  <si>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</si>
  <si>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</si>
  <si>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</si>
  <si>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</si>
  <si>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</si>
  <si>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</si>
  <si>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</si>
  <si>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</si>
  <si>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</si>
  <si>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</si>
  <si>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</si>
  <si>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</si>
  <si>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</si>
  <si>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</si>
  <si>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</si>
  <si>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</si>
  <si>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</si>
  <si>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</si>
  <si>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</si>
  <si>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</si>
  <si>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</si>
  <si>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</si>
  <si>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</si>
  <si>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</si>
  <si>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</si>
  <si>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</si>
  <si>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</si>
  <si>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</si>
  <si>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</si>
  <si>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</si>
  <si>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</si>
  <si>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</si>
  <si>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</si>
  <si>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</si>
  <si>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</si>
  <si>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</si>
  <si>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</si>
  <si>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</si>
  <si>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</si>
  <si>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</si>
  <si>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</si>
  <si>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</si>
  <si>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</si>
  <si>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</si>
  <si>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</si>
  <si>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</si>
  <si>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</si>
  <si>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</si>
  <si>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</si>
  <si>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</si>
  <si>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</si>
  <si>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</si>
  <si>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</si>
  <si>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</si>
  <si>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</si>
  <si>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</si>
  <si>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</si>
  <si>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</si>
  <si>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</si>
  <si>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</si>
  <si>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</si>
  <si>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</si>
  <si>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</si>
  <si>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</si>
  <si>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</si>
  <si>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</si>
  <si>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</si>
  <si>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</si>
  <si>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</si>
  <si>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</si>
  <si>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</si>
  <si>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</si>
  <si>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</si>
  <si>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</si>
  <si>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</si>
  <si>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</si>
  <si>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</si>
  <si>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</si>
  <si>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</si>
  <si>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</si>
  <si>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</si>
  <si>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</si>
  <si>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</si>
  <si>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</si>
  <si>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</si>
  <si>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</si>
  <si>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</si>
  <si>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</si>
  <si>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</si>
  <si>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</si>
  <si>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</si>
  <si>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</si>
  <si>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</si>
  <si>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</si>
  <si>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</si>
  <si>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</si>
  <si>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</si>
  <si>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</si>
  <si>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</si>
  <si>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</si>
  <si>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</si>
  <si>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</si>
  <si>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</si>
  <si>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</si>
  <si>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</si>
  <si>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</si>
  <si>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</si>
  <si>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</si>
  <si>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</si>
  <si>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</si>
  <si>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</si>
  <si>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</si>
  <si>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</si>
  <si>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</si>
  <si>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</si>
  <si>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</si>
  <si>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</si>
  <si>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</si>
  <si>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</si>
  <si>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</si>
  <si>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</si>
  <si>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</si>
  <si>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</si>
  <si>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</si>
  <si>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</si>
  <si>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</si>
  <si>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</si>
  <si>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</si>
  <si>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</si>
  <si>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</si>
  <si>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</si>
  <si>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</si>
  <si>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</si>
  <si>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</si>
  <si>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</si>
  <si>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</si>
  <si>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</si>
  <si>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</si>
  <si>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</si>
  <si>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</si>
  <si>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</si>
  <si>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</si>
  <si>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</si>
  <si>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</si>
  <si>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</si>
  <si>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</si>
  <si>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</si>
  <si>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</si>
  <si>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</si>
  <si>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</si>
  <si>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</si>
  <si>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</si>
  <si>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</si>
  <si>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</si>
  <si>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</si>
  <si>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</si>
  <si>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</si>
  <si>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</si>
  <si>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</si>
  <si>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</si>
  <si>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</si>
  <si>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</si>
  <si>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</si>
  <si>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</si>
  <si>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</si>
  <si>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</si>
  <si>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</si>
  <si>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</si>
  <si>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</si>
  <si>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</si>
  <si>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</si>
  <si>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</si>
  <si>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</si>
  <si>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</si>
  <si>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</si>
  <si>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</si>
  <si>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</si>
  <si>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</si>
  <si>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</si>
  <si>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</si>
  <si>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</si>
  <si>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</si>
  <si>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</si>
  <si>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</si>
  <si>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</si>
  <si>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</si>
  <si>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</si>
  <si>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</si>
  <si>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</si>
  <si>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</si>
  <si>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</si>
  <si>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</si>
  <si>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</si>
  <si>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</si>
  <si>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</si>
  <si>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</si>
  <si>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</si>
  <si>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</si>
  <si>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</si>
  <si>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</si>
  <si>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</si>
  <si>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</si>
  <si>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</si>
  <si>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</si>
  <si>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</si>
  <si>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</si>
  <si>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</si>
  <si>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</si>
  <si>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</si>
  <si>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</si>
  <si>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</si>
  <si>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</si>
  <si>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</si>
  <si>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</si>
  <si>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</si>
  <si>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</si>
  <si>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</si>
  <si>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</si>
  <si>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</si>
  <si>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</si>
  <si>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</si>
  <si>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</si>
  <si>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</si>
  <si>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</si>
  <si>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</si>
  <si>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</si>
  <si>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</si>
  <si>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</si>
  <si>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</si>
  <si>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</si>
  <si>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</si>
  <si>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</si>
  <si>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</si>
  <si>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</si>
  <si>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</si>
  <si>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</si>
  <si>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</si>
  <si>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</si>
  <si>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</si>
  <si>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</si>
  <si>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</si>
  <si>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</si>
  <si>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</si>
  <si>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</si>
  <si>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</si>
  <si>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</si>
  <si>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</si>
  <si>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</si>
  <si>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</si>
  <si>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</si>
  <si>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</si>
  <si>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</si>
  <si>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</si>
  <si>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</si>
  <si>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</si>
  <si>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</si>
  <si>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</si>
  <si>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</si>
  <si>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</si>
  <si>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</si>
  <si>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</si>
  <si>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</si>
  <si>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</si>
  <si>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</si>
  <si>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</si>
  <si>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</si>
  <si>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</si>
  <si>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</si>
  <si>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</si>
  <si>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</si>
  <si>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</si>
  <si>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</si>
  <si>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</si>
  <si>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</si>
  <si>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</si>
  <si>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</si>
  <si>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</si>
  <si>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</si>
  <si>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</si>
  <si>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</si>
  <si>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</si>
  <si>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</si>
  <si>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</si>
  <si>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</si>
  <si>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</si>
  <si>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</si>
  <si>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</si>
  <si>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</si>
  <si>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</si>
  <si>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</si>
  <si>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</si>
  <si>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</si>
  <si>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</si>
  <si>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</si>
  <si>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</si>
  <si>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</si>
  <si>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</si>
  <si>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</si>
  <si>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</si>
  <si>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</si>
  <si>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</si>
  <si>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</si>
  <si>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</si>
  <si>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</si>
  <si>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</si>
  <si>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</si>
  <si>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</si>
  <si>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</si>
  <si>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</si>
  <si>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</si>
  <si>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</si>
  <si>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</si>
  <si>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</si>
  <si>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</si>
  <si>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</si>
  <si>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</si>
  <si>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</si>
  <si>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</si>
  <si>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</si>
  <si>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</si>
  <si>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</si>
  <si>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</si>
  <si>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</si>
  <si>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</si>
  <si>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</si>
  <si>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</si>
  <si>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</si>
  <si>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</si>
  <si>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</si>
  <si>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</si>
  <si>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</si>
  <si>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</si>
  <si>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</si>
  <si>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</si>
  <si>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</si>
  <si>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</si>
  <si>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</si>
  <si>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</si>
  <si>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</si>
  <si>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</si>
  <si>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</si>
  <si>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</si>
  <si>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</si>
  <si>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</si>
  <si>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</si>
  <si>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</si>
  <si>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</si>
  <si>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</si>
  <si>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</si>
  <si>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</si>
  <si>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</si>
  <si>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</si>
  <si>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</si>
  <si>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</si>
  <si>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</si>
  <si>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</si>
  <si>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</si>
  <si>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</si>
  <si>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</si>
  <si>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</si>
  <si>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</si>
  <si>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</si>
  <si>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</si>
  <si>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</si>
  <si>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</si>
  <si>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</si>
  <si>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</si>
  <si>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</si>
  <si>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</si>
  <si>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</si>
  <si>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</si>
  <si>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</si>
  <si>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</si>
  <si>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</si>
  <si>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</si>
  <si>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</si>
  <si>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</si>
  <si>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</si>
  <si>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</si>
  <si>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</si>
  <si>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</si>
  <si>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</si>
  <si>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</si>
  <si>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</si>
  <si>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</si>
  <si>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</si>
  <si>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</si>
  <si>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</si>
  <si>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</si>
  <si>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</si>
  <si>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</si>
  <si>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</si>
  <si>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</si>
  <si>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</si>
  <si>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</si>
  <si>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</si>
  <si>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</si>
  <si>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</si>
  <si>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</si>
  <si>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</si>
  <si>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</si>
  <si>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</si>
  <si>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</si>
  <si>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</si>
  <si>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</si>
  <si>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</si>
  <si>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</si>
  <si>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</si>
  <si>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</si>
  <si>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</si>
  <si>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</si>
  <si>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</si>
  <si>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</si>
  <si>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</si>
  <si>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</si>
  <si>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</si>
  <si>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</si>
  <si>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</si>
  <si>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</si>
  <si>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</si>
  <si>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</si>
  <si>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</si>
  <si>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</si>
  <si>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</si>
  <si>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</si>
  <si>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</si>
  <si>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</si>
  <si>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</si>
  <si>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</si>
  <si>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</si>
  <si>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</si>
  <si>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</si>
  <si>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</si>
  <si>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</si>
  <si>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</si>
  <si>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</si>
  <si>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</si>
  <si>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</si>
  <si>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</si>
  <si>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</si>
  <si>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</si>
  <si>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</si>
  <si>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</si>
  <si>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</si>
  <si>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</si>
  <si>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</si>
  <si>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</si>
  <si>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</si>
  <si>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</si>
  <si>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</si>
  <si>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</si>
  <si>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</si>
  <si>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</si>
  <si>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</si>
  <si>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</si>
  <si>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</si>
  <si>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</si>
  <si>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</si>
  <si>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</si>
  <si>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</si>
  <si>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</si>
  <si>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</si>
  <si>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</si>
  <si>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</si>
  <si>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</si>
  <si>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</si>
  <si>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</si>
  <si>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</si>
  <si>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</si>
  <si>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</si>
  <si>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</si>
  <si>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</si>
  <si>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</si>
  <si>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</si>
  <si>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</si>
  <si>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</si>
  <si>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</si>
  <si>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</si>
  <si>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</si>
  <si>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</si>
  <si>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</si>
  <si>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</si>
  <si>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</si>
  <si>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</si>
  <si>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</si>
  <si>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</si>
  <si>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</si>
  <si>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</si>
  <si>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</si>
  <si>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</si>
  <si>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</si>
  <si>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</si>
  <si>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</si>
  <si>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</si>
  <si>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</si>
  <si>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</si>
  <si>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</si>
  <si>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</si>
  <si>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</si>
  <si>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</si>
  <si>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</si>
  <si>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</si>
  <si>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</si>
  <si>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</si>
  <si>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</si>
  <si>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</si>
  <si>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</si>
  <si>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</si>
  <si>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</si>
  <si>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</si>
  <si>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</si>
  <si>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</si>
  <si>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</si>
  <si>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</si>
  <si>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</si>
  <si>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</si>
  <si>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</si>
  <si>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</si>
  <si>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</si>
  <si>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</si>
  <si>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</si>
  <si>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</si>
  <si>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</si>
  <si>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</si>
  <si>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</si>
  <si>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</si>
  <si>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</si>
  <si>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</si>
  <si>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</si>
  <si>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</si>
  <si>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</si>
  <si>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</si>
  <si>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</si>
  <si>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</si>
  <si>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</si>
  <si>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</si>
  <si>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</si>
  <si>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</si>
  <si>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</si>
  <si>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</si>
  <si>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</si>
  <si>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</si>
  <si>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</si>
  <si>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</si>
  <si>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</si>
  <si>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</si>
  <si>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</si>
  <si>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</si>
  <si>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</si>
  <si>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</si>
  <si>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</si>
  <si>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</si>
  <si>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</si>
  <si>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</si>
  <si>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</si>
  <si>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</si>
  <si>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</si>
  <si>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</si>
  <si>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</si>
  <si>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</si>
  <si>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</si>
  <si>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</si>
  <si>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</si>
  <si>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</si>
  <si>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</si>
  <si>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</si>
  <si>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</si>
  <si>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</si>
  <si>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</si>
  <si>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</si>
  <si>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</si>
  <si>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</si>
  <si>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</si>
  <si>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</si>
  <si>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</si>
  <si>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</si>
  <si>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</si>
  <si>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</si>
  <si>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</si>
  <si>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</si>
  <si>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</si>
  <si>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</si>
  <si>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</si>
  <si>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</si>
  <si>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</si>
  <si>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</si>
  <si>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</si>
  <si>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</si>
  <si>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</si>
  <si>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</si>
  <si>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</si>
  <si>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</si>
  <si>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</si>
  <si>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</si>
  <si>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</si>
  <si>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</si>
  <si>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</si>
  <si>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</si>
  <si>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</si>
  <si>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</si>
  <si>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</si>
  <si>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</si>
  <si>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</si>
  <si>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</si>
  <si>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</si>
  <si>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</si>
  <si>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</si>
  <si>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</si>
  <si>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</si>
  <si>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</si>
  <si>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</si>
  <si>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</si>
  <si>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</si>
  <si>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</si>
  <si>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</si>
  <si>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</si>
  <si>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</si>
  <si>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</si>
  <si>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</si>
  <si>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</si>
  <si>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</si>
  <si>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</si>
  <si>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</si>
  <si>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</si>
  <si>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</si>
  <si>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</si>
  <si>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</si>
  <si>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</si>
  <si>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</si>
  <si>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</si>
  <si>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</si>
  <si>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</si>
  <si>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</si>
  <si>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</si>
  <si>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</si>
  <si>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</si>
  <si>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</si>
  <si>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</si>
  <si>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</si>
  <si>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</si>
  <si>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</si>
  <si>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</si>
  <si>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</si>
  <si>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</si>
  <si>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</si>
  <si>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</si>
  <si>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</si>
  <si>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</si>
  <si>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</si>
  <si>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</si>
  <si>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</si>
  <si>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</si>
  <si>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</si>
  <si>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</si>
  <si>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</si>
  <si>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</si>
  <si>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</si>
  <si>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</si>
  <si>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</si>
  <si>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</si>
  <si>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</si>
  <si>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</si>
  <si>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</si>
  <si>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</si>
  <si>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</si>
  <si>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</si>
  <si>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</si>
  <si>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</si>
  <si>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</si>
  <si>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</si>
  <si>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</si>
  <si>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</si>
  <si>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</si>
  <si>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</si>
  <si>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</si>
  <si>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</si>
  <si>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</si>
  <si>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</si>
  <si>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</si>
  <si>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</si>
  <si>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</si>
  <si>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</si>
  <si>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</si>
  <si>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</si>
  <si>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</si>
  <si>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</si>
  <si>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</si>
  <si>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</si>
  <si>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</si>
  <si>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</si>
  <si>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</si>
  <si>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</si>
  <si>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</si>
  <si>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</si>
  <si>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</si>
  <si>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</si>
  <si>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</si>
  <si>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</si>
  <si>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</si>
  <si>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</si>
  <si>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</si>
  <si>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</si>
  <si>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</si>
  <si>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</si>
  <si>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</si>
  <si>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</si>
  <si>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</si>
  <si>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</si>
  <si>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</si>
  <si>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</si>
  <si>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</si>
  <si>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</si>
  <si>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</si>
  <si>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</si>
  <si>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</si>
  <si>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</si>
  <si>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</si>
  <si>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</si>
  <si>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</si>
  <si>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</si>
  <si>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</si>
  <si>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</si>
  <si>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</si>
  <si>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</si>
  <si>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</si>
  <si>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</si>
  <si>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</si>
  <si>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</si>
  <si>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</si>
  <si>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</si>
  <si>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</si>
  <si>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</si>
  <si>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</si>
  <si>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</si>
  <si>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</si>
  <si>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</si>
  <si>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</si>
  <si>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</si>
  <si>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</si>
  <si>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</si>
  <si>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</si>
  <si>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</si>
  <si>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</si>
  <si>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</si>
  <si>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</si>
  <si>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</si>
  <si>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</si>
  <si>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</si>
  <si>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</si>
  <si>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</si>
  <si>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</si>
  <si>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</si>
  <si>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</si>
  <si>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</si>
  <si>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</si>
  <si>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</si>
  <si>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</si>
  <si>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</si>
  <si>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</si>
  <si>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</si>
  <si>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</si>
  <si>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</si>
  <si>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</si>
  <si>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</si>
  <si>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</si>
  <si>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</si>
  <si>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</si>
  <si>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</si>
  <si>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</si>
  <si>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</si>
  <si>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</si>
  <si>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</si>
  <si>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</si>
  <si>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</si>
  <si>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</si>
  <si>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</si>
  <si>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</si>
  <si>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</si>
  <si>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</si>
  <si>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</si>
  <si>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</si>
  <si>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</si>
  <si>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</si>
  <si>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</si>
  <si>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</si>
  <si>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</si>
  <si>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</si>
  <si>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</si>
  <si>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</si>
  <si>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</si>
  <si>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</si>
  <si>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</si>
  <si>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</si>
  <si>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</si>
  <si>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</si>
  <si>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</si>
  <si>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</si>
  <si>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</si>
  <si>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</si>
  <si>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</si>
  <si>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</si>
  <si>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</si>
  <si>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</si>
  <si>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</si>
  <si>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</si>
  <si>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</si>
  <si>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</si>
  <si>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</si>
  <si>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</si>
  <si>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</si>
  <si>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</si>
  <si>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</si>
  <si>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</si>
  <si>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</si>
  <si>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</si>
  <si>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</si>
  <si>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</si>
  <si>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</si>
  <si>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</si>
  <si>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</si>
  <si>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</si>
  <si>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</si>
  <si>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</si>
  <si>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</si>
  <si>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</si>
  <si>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</si>
  <si>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</si>
  <si>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</si>
  <si>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</si>
  <si>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</si>
  <si>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</si>
  <si>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</si>
  <si>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</si>
  <si>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</si>
  <si>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</si>
  <si>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</si>
  <si>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</si>
  <si>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</si>
  <si>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</si>
  <si>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</si>
  <si>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</si>
  <si>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</si>
  <si>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</si>
  <si>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</si>
  <si>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</si>
  <si>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</si>
  <si>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</si>
  <si>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</si>
  <si>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</si>
  <si>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</si>
  <si>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</si>
  <si>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</si>
  <si>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</si>
  <si>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</si>
  <si>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</si>
  <si>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</si>
  <si>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</si>
  <si>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</si>
  <si>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</si>
  <si>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</si>
  <si>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</si>
  <si>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</si>
  <si>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</si>
  <si>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</si>
  <si>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</si>
  <si>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</si>
  <si>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</si>
  <si>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</si>
  <si>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</si>
  <si>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</si>
  <si>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</si>
  <si>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</si>
  <si>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</si>
  <si>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</si>
  <si>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</si>
  <si>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</si>
  <si>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</si>
  <si>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</si>
  <si>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</si>
  <si>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</si>
  <si>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</si>
  <si>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</si>
  <si>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</si>
  <si>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</si>
  <si>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</si>
  <si>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</si>
  <si>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</si>
  <si>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</si>
  <si>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</si>
  <si>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</si>
  <si>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</si>
  <si>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</si>
  <si>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</si>
  <si>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</si>
  <si>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</si>
  <si>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</si>
  <si>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</si>
  <si>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</si>
  <si>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</si>
  <si>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</si>
  <si>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</si>
  <si>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</si>
  <si>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</si>
  <si>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</si>
  <si>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</si>
  <si>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</si>
  <si>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</si>
  <si>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</si>
  <si>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</si>
  <si>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</si>
  <si>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</si>
  <si>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</si>
  <si>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</si>
  <si>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</si>
  <si>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</si>
  <si>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</si>
  <si>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</si>
  <si>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</si>
  <si>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</si>
  <si>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</si>
  <si>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</si>
  <si>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</si>
  <si>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</si>
  <si>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</si>
  <si>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</si>
  <si>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</si>
  <si>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</si>
  <si>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</si>
  <si>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</si>
  <si>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</si>
  <si>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</si>
  <si>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</si>
  <si>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</si>
  <si>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</si>
  <si>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</si>
  <si>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</si>
  <si>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</si>
  <si>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</si>
  <si>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</si>
  <si>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</si>
  <si>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</si>
  <si>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</si>
  <si>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</si>
  <si>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</si>
  <si>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</si>
  <si>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</si>
  <si>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</si>
  <si>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</si>
  <si>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</si>
  <si>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</si>
  <si>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</si>
  <si>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</si>
  <si>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</si>
  <si>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</si>
  <si>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</si>
  <si>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</si>
  <si>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</si>
  <si>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</si>
  <si>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</si>
  <si>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</si>
  <si>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</si>
  <si>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</si>
  <si>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</si>
  <si>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</si>
  <si>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</si>
  <si>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</si>
  <si>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</si>
  <si>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</si>
  <si>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</si>
  <si>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</si>
  <si>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</si>
  <si>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</si>
  <si>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</si>
  <si>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</si>
  <si>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</si>
  <si>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</si>
  <si>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</si>
  <si>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</si>
  <si>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</si>
  <si>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</si>
  <si>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</si>
  <si>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</si>
  <si>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</si>
  <si>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</si>
  <si>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</si>
  <si>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</si>
  <si>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</si>
  <si>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</si>
  <si>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</si>
  <si>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</si>
  <si>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</si>
  <si>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</si>
  <si>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</si>
  <si>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</si>
  <si>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</si>
  <si>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</si>
  <si>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</si>
  <si>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</si>
  <si>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</si>
  <si>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</si>
  <si>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</si>
  <si>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</si>
  <si>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</si>
  <si>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</si>
  <si>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</si>
  <si>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</si>
  <si>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</si>
  <si>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</si>
  <si>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</si>
  <si>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</si>
  <si>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</si>
  <si>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</si>
  <si>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</si>
  <si>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</si>
  <si>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</si>
  <si>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</si>
  <si>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</si>
  <si>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</si>
  <si>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</si>
  <si>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</si>
  <si>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</si>
  <si>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</si>
  <si>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</si>
  <si>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</si>
  <si>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</si>
  <si>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</si>
  <si>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</si>
  <si>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</si>
  <si>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</si>
  <si>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</si>
  <si>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</si>
  <si>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</si>
  <si>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</si>
  <si>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</si>
  <si>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</si>
  <si>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</si>
  <si>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</si>
  <si>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</si>
  <si>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</si>
  <si>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</si>
  <si>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</si>
  <si>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</si>
  <si>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</si>
  <si>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</si>
  <si>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</si>
  <si>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</si>
  <si>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</si>
  <si>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</si>
  <si>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</si>
  <si>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</si>
  <si>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</si>
  <si>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</si>
  <si>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</si>
  <si>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</si>
  <si>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</si>
  <si>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</si>
  <si>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</si>
  <si>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</si>
  <si>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</si>
  <si>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</si>
  <si>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</si>
  <si>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</si>
  <si>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</si>
  <si>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</si>
  <si>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</si>
  <si>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</si>
  <si>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</si>
  <si>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</si>
  <si>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</si>
  <si>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</si>
  <si>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</si>
  <si>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</si>
  <si>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</si>
  <si>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</si>
  <si>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</si>
  <si>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</si>
  <si>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</si>
  <si>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</si>
  <si>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</si>
  <si>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</si>
  <si>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</si>
  <si>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</si>
  <si>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</si>
  <si>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</si>
  <si>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</si>
  <si>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</si>
  <si>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</si>
  <si>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</si>
  <si>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</si>
  <si>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</si>
  <si>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</si>
  <si>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</si>
  <si>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</si>
  <si>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</si>
  <si>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</si>
  <si>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</si>
  <si>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</si>
  <si>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</si>
  <si>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</si>
  <si>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</si>
  <si>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</si>
  <si>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</si>
  <si>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</si>
  <si>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</si>
  <si>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</si>
  <si>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</si>
  <si>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</si>
  <si>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</si>
  <si>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</si>
  <si>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</si>
  <si>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</si>
  <si>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</si>
  <si>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</si>
  <si>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</si>
  <si>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</si>
  <si>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</si>
  <si>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</si>
  <si>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</si>
  <si>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</si>
  <si>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</si>
  <si>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</si>
  <si>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</si>
  <si>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</si>
  <si>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</si>
  <si>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</si>
  <si>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</si>
  <si>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</si>
  <si>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</si>
  <si>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</si>
  <si>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</si>
  <si>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</si>
  <si>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</si>
  <si>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</si>
  <si>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</si>
  <si>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</si>
  <si>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</si>
  <si>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</si>
  <si>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</si>
  <si>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</si>
  <si>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</si>
  <si>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</si>
  <si>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</si>
  <si>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</si>
  <si>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</si>
  <si>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</si>
  <si>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</si>
  <si>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</si>
  <si>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</si>
  <si>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</si>
  <si>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</si>
  <si>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</si>
  <si>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</si>
  <si>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</si>
  <si>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</si>
  <si>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</si>
  <si>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</si>
  <si>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</si>
  <si>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</si>
  <si>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</si>
  <si>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</si>
  <si>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</si>
  <si>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</si>
  <si>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</si>
  <si>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</si>
  <si>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</si>
  <si>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</si>
  <si>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</si>
  <si>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</si>
  <si>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</si>
  <si>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</si>
  <si>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</si>
  <si>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</si>
  <si>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</si>
  <si>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</si>
  <si>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</si>
  <si>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</si>
  <si>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</si>
  <si>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</si>
  <si>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</si>
  <si>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</si>
  <si>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</si>
  <si>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</si>
  <si>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</si>
  <si>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</si>
  <si>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</si>
  <si>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</si>
  <si>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</si>
  <si>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</si>
  <si>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</si>
  <si>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</si>
  <si>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</si>
  <si>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</si>
  <si>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</si>
  <si>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</si>
  <si>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</si>
  <si>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</si>
  <si>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</si>
  <si>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</si>
  <si>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</si>
  <si>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</si>
  <si>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</si>
  <si>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</si>
  <si>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</si>
  <si>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</si>
  <si>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</si>
  <si>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</si>
  <si>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</si>
  <si>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</si>
  <si>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</si>
  <si>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</si>
  <si>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</si>
  <si>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</si>
  <si>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</si>
  <si>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</si>
  <si>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</si>
  <si>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</si>
  <si>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</si>
  <si>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</si>
  <si>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</si>
  <si>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</si>
  <si>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</si>
  <si>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</si>
  <si>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</si>
  <si>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</si>
  <si>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</si>
  <si>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</si>
  <si>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</si>
  <si>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</si>
  <si>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</si>
  <si>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</si>
  <si>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</si>
  <si>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</si>
  <si>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</si>
  <si>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</si>
  <si>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</si>
  <si>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</si>
  <si>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</si>
  <si>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</si>
  <si>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</si>
  <si>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</si>
  <si>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</si>
  <si>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</si>
  <si>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</si>
  <si>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</si>
  <si>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</si>
  <si>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</si>
  <si>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</si>
  <si>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</si>
  <si>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</si>
  <si>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</si>
  <si>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</si>
  <si>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</si>
  <si>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</si>
  <si>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</si>
  <si>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</si>
  <si>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</si>
  <si>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</si>
  <si>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</si>
  <si>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</si>
  <si>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</si>
  <si>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</si>
  <si>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</si>
  <si>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</si>
  <si>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</si>
  <si>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</si>
  <si>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</si>
  <si>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</si>
  <si>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</si>
  <si>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</si>
  <si>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</si>
  <si>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</si>
  <si>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</si>
  <si>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</si>
  <si>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</si>
  <si>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</si>
  <si>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</si>
  <si>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</si>
  <si>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</si>
  <si>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</si>
  <si>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</si>
  <si>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</si>
  <si>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</si>
  <si>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</si>
  <si>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</si>
  <si>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</si>
  <si>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</si>
  <si>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</si>
  <si>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</si>
  <si>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</si>
  <si>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</si>
  <si>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</si>
  <si>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</si>
  <si>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</si>
  <si>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</si>
  <si>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</si>
  <si>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</si>
  <si>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</si>
  <si>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</si>
  <si>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</si>
  <si>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</si>
  <si>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</si>
  <si>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</si>
  <si>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</si>
  <si>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</si>
  <si>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</si>
  <si>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</si>
  <si>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</si>
  <si>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</si>
  <si>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</si>
  <si>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</si>
  <si>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</si>
  <si>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</si>
  <si>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</si>
  <si>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</si>
  <si>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</si>
  <si>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</si>
  <si>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</si>
  <si>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</si>
  <si>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</si>
  <si>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</si>
  <si>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</si>
  <si>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</si>
  <si>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</si>
  <si>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</si>
  <si>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</si>
  <si>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</si>
  <si>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</si>
  <si>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</si>
  <si>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</si>
  <si>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</si>
  <si>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</si>
  <si>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</si>
  <si>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</si>
  <si>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</si>
  <si>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</si>
  <si>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</si>
  <si>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</si>
  <si>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</si>
  <si>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</si>
  <si>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</si>
  <si>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</si>
  <si>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</si>
  <si>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</si>
  <si>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</si>
  <si>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</si>
  <si>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</si>
  <si>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</si>
  <si>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</si>
  <si>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</si>
  <si>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</si>
  <si>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</si>
  <si>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</si>
  <si>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</si>
  <si>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</si>
  <si>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</si>
  <si>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</si>
  <si>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</si>
  <si>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</si>
  <si>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</si>
  <si>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</si>
  <si>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</si>
  <si>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</si>
  <si>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</si>
  <si>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</si>
  <si>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</si>
  <si>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</si>
  <si>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</si>
  <si>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</si>
  <si>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</si>
  <si>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</si>
  <si>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</si>
  <si>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</si>
  <si>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</si>
  <si>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</si>
  <si>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</si>
  <si>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</si>
  <si>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</si>
  <si>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</si>
  <si>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</si>
  <si>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</si>
  <si>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</si>
  <si>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</si>
  <si>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</si>
  <si>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</si>
  <si>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</si>
  <si>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</si>
  <si>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</si>
  <si>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</si>
  <si>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</si>
  <si>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</si>
  <si>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</si>
  <si>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</si>
  <si>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</si>
  <si>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</si>
  <si>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EM team at site connecting PG</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</si>
  <si>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</si>
  <si>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</si>
  <si>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</si>
  <si>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</si>
  <si>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</si>
  <si>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</si>
  <si>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</si>
  <si>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</si>
  <si>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</si>
  <si>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</si>
  <si>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</si>
  <si>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</si>
  <si>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</si>
  <si>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</si>
  <si>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</si>
  <si>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</si>
  <si>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</si>
  <si>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</si>
  <si>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</si>
  <si>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</si>
  <si>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</si>
  <si>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</si>
  <si>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</si>
  <si>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</si>
  <si>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</si>
  <si>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</si>
  <si>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</si>
  <si>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</si>
  <si>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</si>
  <si>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</si>
  <si>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</si>
  <si>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</si>
  <si>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</si>
  <si>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</si>
  <si>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</si>
  <si>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</si>
  <si>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</si>
  <si>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</si>
  <si>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</si>
  <si>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</si>
  <si>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</si>
  <si>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</si>
  <si>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</si>
  <si>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</si>
  <si>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</si>
  <si>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</si>
  <si>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</si>
  <si>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</si>
  <si>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</si>
  <si>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</si>
  <si>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</si>
  <si>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</si>
  <si>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</si>
  <si>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</si>
  <si>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</si>
  <si>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</si>
  <si>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</si>
  <si>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</si>
  <si>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</si>
  <si>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</si>
  <si>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</si>
  <si>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</si>
  <si>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</si>
  <si>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</si>
  <si>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</si>
  <si>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</si>
  <si>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</si>
  <si>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</si>
  <si>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</si>
  <si>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</si>
  <si>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</si>
  <si>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</si>
  <si>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</si>
  <si>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</si>
  <si>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</si>
  <si>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</si>
  <si>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</si>
  <si>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</si>
  <si>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</si>
  <si>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</si>
  <si>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</si>
  <si>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</si>
  <si>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</si>
  <si>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</si>
  <si>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</si>
  <si>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</si>
  <si>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</si>
  <si>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</si>
  <si>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</si>
  <si>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</si>
  <si>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</si>
  <si>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</si>
  <si>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PCM-20251103-00000695</t>
  </si>
  <si>
    <t xml:space="preserve">Major </t>
  </si>
  <si>
    <t>EM team on the way ETA 100 Mins</t>
  </si>
  <si>
    <t>PCM-20251103-00000754</t>
  </si>
  <si>
    <t>EM team on the way ETA 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</si>
  <si>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</si>
  <si>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</si>
  <si>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</si>
  <si>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</si>
  <si>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</si>
  <si>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</si>
  <si>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</si>
  <si>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</si>
  <si>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</si>
  <si>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</si>
  <si>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</si>
  <si>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30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</si>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</sst>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301.53106469907652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0.1217822916660225</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4.9525347225426231E-2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45964.479490625003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45964.479490625003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45964.479490625003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45964.479490625003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45964.479490625003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45964.479490625003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45964.479490625003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45964.479490625003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45964.479490625003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45964.479490625003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45964.479490625003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45964.479490625003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45964.479490625003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45964.479490625003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45964.479490625003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45964.479490625003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45964.479490625003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45964.479490625003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45964.479490625003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45964.479490625003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45964.479490625003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45964.479490625003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45964.479490625003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45964.479490625003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45964.479490625003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45964.479490625003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45964.479490625003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45964.479490625003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45964.479490625003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45964.479490625003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45964.479490625003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45964.479490625003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45964.479490625003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45964.479490625003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45964.479490625003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45964.479490625003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45964.479490625003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45964.479490625003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45964.479490625003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45964.479490625003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45964.479490625003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45964.479490625003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45964.479490625003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45964.479490625003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45964.479490625003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45964.479490625003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45964.479490625003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45964.479490625003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45964.479490625003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45964.479490625003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45964.479490625003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45964.479490625003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45964.479490625003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45964.479490625003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45964.479490625003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45964.479490625003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45964.479490625003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45964.479490625003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45964.479490625003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45964.479490625003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45964.479490625003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45964.479490625003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45964.479490625003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45964.479490625003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45964.479490625003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45964.479490625003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45964.479490625003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45964.479490625003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45964.479490625003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45964.479490625003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45964.479490625003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45964.479490625003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45964.479490625003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45964.479490625003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45964.479490625003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45964.479490625003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45964.479490625003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45964.479490625003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45964.479490625003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45964.479490625003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45964.479490625003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45964.479490625003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45964.479490625003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45964.479490625003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45964.479490625003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45964.479490625003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45964.479490625003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45964.479490625003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45964.479490625003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45964.479490625003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45964.479490625003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45964.479490625003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45964.479490625003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45964.479490625003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45964.479490625003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45964.479490625003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45964.479490625003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45964.479490625003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45964.479490625003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45964.479490625003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45964.479490625003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45964.479490625003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45964.479490625003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45964.479490625003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45964.479490625003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45964.479490625003</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45964.479490625003</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139.47965266204119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5.7374072916718433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0.10847210648353212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5.7025347225135192E-2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45964.479490625003</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45964.479490625003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45964.479490625003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45964.479490625003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45964.479490625003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45964.479490625003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45964.479490625003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45964.479490625003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45964.479490625003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45964.479490625003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45964.479490625003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45964.479490625003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45964.479490625003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45964.479490625003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45964.479490625003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45964.479490625003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45964.479490625003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45964.479490625003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45964.479490625003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45964.479490625003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45964.479490625003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45964.479490625003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45964.479490625003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45964.479490625003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45964.479490625003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45964.479490625003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45964.479490625003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45964.479490625003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45964.479490625003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45964.479490625003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45964.479490625003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45964.479490625003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45964.479490625003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45964.479490625003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45964.479490625003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45964.479490625003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45964.479490625003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45964.479490625003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45964.479490625003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45964.479490625003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45964.479490625003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45964.479490625003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45964.479490625003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45964.479490625003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45964.479490625003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45964.479490625003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45964.479490625003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45964.479490625003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45964.479490625003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45964.479490625003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45964.479490625003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45964.479490625003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45964.479490625003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45964.479490625003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45964.479490625003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45964.479490625003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45964.479490625003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45964.479490625003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45964.479490625003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45964.479490625003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45964.479490625003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45964.479490625003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45964.479490625003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45964.479490625003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45964.479490625003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45964.479490625003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45964.479490625003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45964.479490625003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45964.479490625003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45964.479490625003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45964.479490625003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45964.479490625003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45964.479490625003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45964.479490625003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45964.479490625003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45964.479490625003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45964.479490625003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45964.479490625003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45964.479490625003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45964.479490625003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45964.479490625003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45964.479490625003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45964.479490625003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45964.479490625003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45964.479490625003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45964.479490625003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45964.479490625003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45964.479490625003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45964.479490625003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45964.479490625003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45964.479490625003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45964.479490625003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45964.479490625003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45964.479490625003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45964.479490625003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45964.479490625003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45964.479490625003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45964.479490625003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45964.479490625003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45964.479490625003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45964.479490625003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45964.479490625003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45964.479490625003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45964.479490625003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45964.479490625003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45964.479490625003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45964.479490625003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45964.479490625003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45964.479490625003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45964.479490625003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45964.479490625003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45964.479490625003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45964.479490625003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45964.479490625003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45964.479490625003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45964.479490625003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45964.479490625003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45964.479490625003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45964.479490625003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45964.479490625003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45964.479490625003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45964.479490625003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45964.479490625003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45964.479490625003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45964.479490625003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45964.479490625003</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15006</v>
      </c>
      <c r="E2" s="18" t="s">
        <v>39118</v>
      </c>
      <c r="F2" s="20">
        <v>45964.44122685185</v>
      </c>
      <c r="G2" s="21">
        <f t="shared" ref="G2:G39" ca="1" si="0">IFERROR(NOW()-F2,"-")</f>
        <v>3.8263773152721114E-2</v>
      </c>
      <c r="H2" s="22">
        <v>45964.394120370373</v>
      </c>
      <c r="I2" s="19" t="str">
        <f>IFERROR(VLOOKUP(D2,DB!A:F,6,0),"")</f>
        <v>SCECO</v>
      </c>
      <c r="J2" s="18" t="str">
        <f>IFERROR(VLOOKUP(D2,DB!A:G,7,0),"")</f>
        <v>Vandalized</v>
      </c>
      <c r="K2" s="46" t="s">
        <v>39119</v>
      </c>
      <c r="L2" s="23" t="str">
        <f>IFERROR(VLOOKUP(D2,DB!A:I,9,0),"")</f>
        <v>Latis</v>
      </c>
    </row>
    <row r="3" spans="1:13" ht="15" customHeight="1">
      <c r="A3" s="19" t="s">
        <v>39120</v>
      </c>
      <c r="B3" s="62" t="str">
        <f>IFERROR(VLOOKUP(D3,DB!A:K,11,0),"")</f>
        <v>R3</v>
      </c>
      <c r="C3" s="18">
        <v>1</v>
      </c>
      <c r="D3" s="62" t="s">
        <v>18829</v>
      </c>
      <c r="E3" s="18" t="s">
        <v>39118</v>
      </c>
      <c r="F3" s="22">
        <v>45964.460925925923</v>
      </c>
      <c r="G3" s="21">
        <f t="shared" ca="1" si="0"/>
        <v>1.8564699079433922E-2</v>
      </c>
      <c r="H3" s="22">
        <v>45964.456134259257</v>
      </c>
      <c r="I3" s="19" t="str">
        <f>IFERROR(VLOOKUP(D3,DB!A:F,6,0),"")</f>
        <v>SCECO</v>
      </c>
      <c r="J3" s="18" t="str">
        <f>IFERROR(VLOOKUP(D3,DB!A:G,7,0),"")</f>
        <v>Dead</v>
      </c>
      <c r="K3" s="46" t="s">
        <v>39121</v>
      </c>
      <c r="L3" s="23" t="str">
        <f>IFERROR(VLOOKUP(D3,DB!A:I,9,0),"")</f>
        <v>Latis</v>
      </c>
    </row>
    <row r="4" spans="1:13" ht="15" customHeight="1">
      <c r="A4" s="19"/>
      <c r="B4" s="62" t="str">
        <f>IFERROR(VLOOKUP(D4,DB!A:K,11,0),"")</f>
        <v/>
      </c>
      <c r="C4" s="18"/>
      <c r="D4" s="18"/>
      <c r="E4" s="18"/>
      <c r="F4" s="20"/>
      <c r="G4" s="21">
        <f t="shared" ca="1" si="0"/>
        <v>45964.479490625003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45964.479490625003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45964.479490625003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45964.479490625003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45964.479490625003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45964.479490625003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45964.479490625003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45964.479490625003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45964.479490625003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45964.479490625003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45964.479490625003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45964.479490625003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45964.479490625003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45964.479490625003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45964.479490625003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45964.479490625003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45964.479490625003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45964.479490625003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45964.479490625003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45964.479490625003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45964.479490625003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45964.479490625003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45964.479490625003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45964.479490625003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45964.479490625003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45964.479490625003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45964.479490625003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45964.479490625003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45964.479490625003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45964.479490625003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45964.479490625003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45964.479490625003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45964.479490625003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45964.479490625003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45964.479490625003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45964.479490625003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45964.479490625003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45964.479490625003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45964.479490625003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45964.479490625003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45964.479490625003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45964.479490625003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45964.479490625003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45964.479490625003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45964.479490625003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45964.479490625003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45964.479490625003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45964.479490625003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45964.479490625003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45964.479490625003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45964.479490625003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45964.479490625003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45964.479490625003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45964.479490625003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45964.479490625003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45964.479490625003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45964.479490625003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45964.479490625003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45964.479490625003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45964.479490625003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45964.479490625003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45964.479490625003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45964.479490625003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45964.479490625003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45964.479490625003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45964.479490625003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45964.479490625003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45964.479490625003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45964.479490625003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45964.479490625003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45964.479490625003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45964.479490625003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45964.479490625003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45964.479490625003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45964.479490625003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45964.479490625003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45964.479490625003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45964.479490625003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45964.479490625003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45964.479490625003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45964.479490625003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45964.479490625003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45964.479490625003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45964.479490625003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45964.479490625003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45964.479490625003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45964.479490625003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45964.479490625003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45964.479490625003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45964.479490625003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45964.479490625003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45964.479490625003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45964.479490625003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45964.479490625003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45964.479490625003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45964.479490625003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45964.479490625003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45964.479490625003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45964.479490625003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45964.479490625003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45964.479490625003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45964.479490625003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45964.479490625003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45964.479490625003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45964.479490625003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45964.479490625003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45964.479490625003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45964.479490625003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45964.479490625003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45964.479490625003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45964.479490625003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45964.479490625003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45964.479490625003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45964.479490625003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45964.479490625003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45964.479490625003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45964.479490625003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45964.479490625003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45964.479490625003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45964.479490625003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45964.479490625003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45964.479490625003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45964.479490625003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45964.479490625003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45964.479490625003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45964.479490625003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45964.479490625003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45964.479490625003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45964.479490625003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45964.479490625003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45964.479490625003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45964.479490625003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45964.479490625003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45964.479490625003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45964.479490625003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45964.479490625003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45964.479490625003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45964.479490625003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45964.479490625003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45964.479490625003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45964.479490625003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45964.479490625003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45964.479490625003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45964.479490625003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45964.479490625003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45964.479490625003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45964.479490625003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45964.479490625003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45964.479490625003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45964.479490625003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45964.479490625003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45964.479490625003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45964.479490625003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45964.479490625003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45964.479490625003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45964.479490625003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45964.479490625003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45964.479490625003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45964.479490625003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45964.479490625003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45964.479490625003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45964.479490625003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45964.479490625003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45964.479490625003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45964.479490625003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45964.479490625003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45964.479490625003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45964.479490625003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45964.479490625003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45964.479490625003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45964.479490625003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45964.479490625003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45964.479490625003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45964.479490625003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45964.479490625003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45964.479490625003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45964.479490625003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45964.479490625003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45964.479490625003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45964.479490625003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45964.479490625003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45964.479490625003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45964.479490625003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45964.479490625003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45964.479490625003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45964.479490625003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45964.479490625003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45964.479490625003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45964.479490625003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45964.479490625003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45964.479490625003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45964.479490625003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45964.479490625003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45964.479490625003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45964.479490625003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45964.479490625003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45964.479490625003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45964.479490625003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45964.479490625003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45964.479490625003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45964.479490625003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45964.479490625003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45964.479490625003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45964.479490625003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45964.479490625003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45964.479490625003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45964.479490625003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45964.479490625003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45964.479490625003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45964.479490625003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45964.479490625003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45964.479490625003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45964.479490625003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45964.479490625003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45964.479490625003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45964.479490625003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45964.479490625003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45964.479490625003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45964.479490625003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45964.479490625003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45964.479490625003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45964.479490625003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45964.479490625003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45964.479490625003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45964.479490625003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45964.479490625003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45964.479490625003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45964.479490625003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45964.479490625003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45964.479490625003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45964.479490625003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45964.479490625003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45964.479490625003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45964.479490625003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45964.479490625003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45964.479490625003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45964.479490625003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45964.479490625003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45964.479490625003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45964.479490625003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45964.479490625003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45964.479490625003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45964.479490625003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45964.479490625003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45964.479490625003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45964.479490625003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45964.479490625003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45964.479490625003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45964.479490625003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45964.479490625003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45964.479490625003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45964.479490625003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45964.479490625003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45964.479490625003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45964.479490625003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45964.479490625003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45964.479490625003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45964.479490625003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45964.479490625003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45964.479490625003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45964.479490625003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45964.479490625003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45964.479490625003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45964.479490625003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45964.479490625003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45964.479490625003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45964.479490625003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45964.479490625003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45964.479490625003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45964.479490625003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45964.479490625003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45964.479490625003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45964.479490625003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45964.479490625003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45964.479490625003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45964.479490625003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45964.479490625003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45964.479490625003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45964.479490625003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45964.479490625003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45964.479490625003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45964.479490625003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45964.479490625003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45964.479490625003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45964.479490625003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45964.479490625003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45964.479490625003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45964.479490625003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45964.479490625003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45964.479490625003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45964.479490625003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45964.479490625003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45964.479490625003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45964.479490625003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45964.479490625003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45964.479490625003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45964.479490625003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45964.479490625003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45964.479490625003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45964.479490625003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45964.479490625003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45964.479490625003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45964.479490625003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45964.479490625003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45964.479490625003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45964.479490625003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45964.479490625003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45964.479490625003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45964.479490625003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45964.479490625003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45964.479490625003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45964.479490625003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45964.479490625003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45964.479490625003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45964.479490625003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45964.479490625003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45964.479490625003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45964.479490625003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45964.479490625003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45964.479490625003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45964.479490625003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45964.479490625003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45964.479490625003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45964.479490625003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45964.479490625003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45964.479490625003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45964.479490625003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45964.479490625003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45964.479490625003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45964.479490625003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45964.479490625003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45964.479490625003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45964.479490625003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45964.479490625003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45964.479490625003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45964.479490625003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45964.479490625003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45964.479490625003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45964.479490625003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45964.479490625003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45964.479490625003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45964.479490625003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45964.479490625003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45964.479490625003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45964.479490625003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45964.479490625003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45964.479490625003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45964.479490625003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45964.479490625003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45964.479490625003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45964.479490625003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45964.479490625003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45964.479490625003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45964.479490625003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45964.479490625003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45964.479490625003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45964.479490625003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45964.479490625003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45964.479490625003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45964.479490625003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45964.479490625003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45964.479490625003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45964.479490625003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45964.479490625003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45964.479490625003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45964.479490625003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45964.479490625003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45964.479490625003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45964.479490625003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45964.479490625003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45964.479490625003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45964.479490625003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45964.479490625003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45964.479490625003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45964.479490625003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45964.479490625003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45964.479490625003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45964.479490625003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45964.479490625003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45964.479490625003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45964.479490625003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45964.479490625003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45964.479490625003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45964.479490625003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45964.479490625003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45964.479490625003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45964.479490625003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45964.479490625003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45964.479490625003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45964.479490625003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45964.479490625003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45964.479490625003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45964.479490625003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45964.479490625003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45964.479490625003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45964.479490625003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45964.479490625003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45964.479490625003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45964.479490625003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45964.479490625003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45964.479490625003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45964.479490625003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45964.479490625003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45964.479490625003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45964.479490625003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45964.479490625003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45964.479490625003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45964.479490625003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45964.479490625003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45964.479490625003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45964.479490625003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45964.479490625003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45964.479490625003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45964.479490625003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45964.479490625003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45964.479490625003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45964.479490625003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45964.479490625003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45964.479490625003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45964.479490625003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45964.479490625003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45964.479490625003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45964.479490625003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45964.479490625003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45964.479490625003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45964.479490625003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45964.479490625003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45964.479490625003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45964.479490625003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45964.479490625003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45964.479490625003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45964.479490625003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45964.479490625003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45964.479490625003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45964.479490625003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45964.479490625003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45964.479490625003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45964.479490625003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45964.479490625003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45964.479490625003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45964.479490625003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45964.479490625003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45964.479490625003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45964.479490625003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45964.479490625003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45964.479490625003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45964.479490625003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45964.479490625003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45964.479490625003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45964.479490625003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45964.479490625003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45964.479490625003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45964.479490625003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45964.479490625003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45964.479490625003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45964.479490625003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45964.479490625003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45964.479490625003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45964.479490625003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45964.479490625003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45964.479490625003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45964.479490625003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45964.479490625003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45964.479490625003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45964.479490625003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45964.479490625003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45964.479490625003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45964.479490625003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45964.479490625003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45964.479490625003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45964.479490625003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45964.479490625003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45964.479490625003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45964.479490625003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45964.479490625003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45964.479490625003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45964.479490625003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45964.479490625003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45964.479490625003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45964.479490625003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45964.479490625003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45964.479490625003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45964.479490625003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45964.479490625003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45964.479490625003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45964.479490625003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45964.479490625003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45964.479490625003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45964.479490625003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45964.479490625003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45964.479490625003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45964.479490625003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45964.479490625003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45964.479490625003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45964.479490625003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45964.479490625003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45964.479490625003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45964.479490625003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45964.479490625003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45964.479490625003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45964.479490625003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45964.479490625003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45964.479490625003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45964.479490625003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45964.479490625003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45964.479490625003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45964.479490625003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45964.479490625003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45964.479490625003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45964.479490625003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45964.479490625003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45964.479490625003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45964.479490625003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45964.479490625003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45964.479490625003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45964.479490625003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45964.479490625003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45964.479490625003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45964.479490625003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45964.479490625003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45964.479490625003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45964.479490625003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45964.479490625003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45964.479490625003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45964.479490625003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45964.479490625003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45964.479490625003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45964.479490625003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45964.479490625003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45964.479490625003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45964.479490625003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45964.479490625003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45964.479490625003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45964.479490625003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45964.479490625003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45964.479490625003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45964.479490625003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45964.479490625003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45964.479490625003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45964.479490625003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45964.479490625003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45964.479490625003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45964.479490625003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45964.479490625003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45964.479490625003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45964.479490625003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45964.479490625003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45964.479490625003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45964.479490625003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45964.479490625003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45964.479490625003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45964.479490625003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45964.479490625003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45964.479490625003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45964.479490625003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45964.479490625003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45964.479490625003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45964.479490625003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45964.479490625003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45964.479490625003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45964.479490625003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45964.479490625003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45964.479490625003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45964.479490625003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45964.479490625003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45964.479490625003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45964.479490625003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45964.479490625003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45964.479490625003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45964.479490625003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45964.479490625003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45964.479490625003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45964.479490625003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45964.479490625003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45964.479490625003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45964.479490625003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45964.479490625003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45964.479490625003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45964.479490625003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45964.479490625003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45964.479490625003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45964.479490625003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45964.479490625003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45964.479490625003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45964.479490625003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45964.479490625003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45964.479490625003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45964.479490625003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45964.479490625003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45964.479490625003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45964.479490625003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45964.479490625003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45964.479490625003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45964.479490625003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45964.479490625003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45964.479490625003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45964.479490625003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45964.479490625003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45964.479490625003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45964.479490625003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45964.479490625003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45964.479490625003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45964.479490625003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45964.479490625003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45964.479490625003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45964.479490625003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45964.479490625003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45964.479490625003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45964.479490625003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45964.479490625003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45964.479490625003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45964.479490625003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45964.479490625003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45964.479490625003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45964.479490625003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45964.479490625003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45964.479490625003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45964.479490625003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45964.479490625003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45964.479490625003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45964.479490625003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45964.479490625003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45964.479490625003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45964.479490625003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45964.479490625003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45964.479490625003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45964.479490625003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45964.479490625003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45964.479490625003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45964.479490625003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45964.479490625003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45964.479490625003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45964.479490625003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45964.479490625003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45964.479490625003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45964.479490625003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45964.479490625003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45964.479490625003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45964.479490625003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45964.479490625003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45964.479490625003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45964.479490625003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45964.479490625003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45964.479490625003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45964.479490625003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45964.479490625003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45964.479490625003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45964.479490625003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45964.479490625003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45964.479490625003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45964.479490625003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45964.479490625003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45964.479490625003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45964.479490625003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45964.479490625003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45964.479490625003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45964.479490625003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45964.479490625003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45964.479490625003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45964.479490625003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45964.479490625003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45964.479490625003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45964.479490625003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45964.479490625003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45964.479490625003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45964.479490625003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45964.479490625003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45964.479490625003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45964.479490625003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45964.479490625003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45964.479490625003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45964.479490625003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45964.479490625003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45964.479490625003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45964.479490625003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45964.479490625003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45964.479490625003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45964.479490625003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45964.479490625003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45964.479490625003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45964.479490625003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45964.479490625003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45964.479490625003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45964.479490625003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45964.479490625003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45964.479490625003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45964.479490625003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45964.479490625003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45964.479490625003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45964.479490625003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45964.479490625003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45964.479490625003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45964.479490625003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45964.479490625003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45964.479490625003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45964.479490625003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45964.479490625003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45964.479490625003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45964.479490625003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45964.479490625003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45964.479490625003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45964.479490625003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45964.479490625003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45964.479490625003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45964.479490625003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45964.479490625003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45964.479490625003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45964.479490625003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45964.479490625003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45964.479490625003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45964.479490625003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45964.479490625003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45964.479490625003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45964.479490625003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45964.479490625003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45964.479490625003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45964.479490625003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45964.479490625003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45964.479490625003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45964.479490625003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45964.479490625003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45964.479490625003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45964.479490625003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45964.479490625003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45964.479490625003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45964.479490625003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45964.479490625003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45964.479490625003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45964.479490625003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45964.479490625003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45964.479490625003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45964.479490625003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45964.479490625003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45964.479490625003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45964.479490625003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45964.479490625003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45964.479490625003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45964.479490625003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45964.479490625003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45964.479490625003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45964.479490625003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45964.479490625003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45964.479490625003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45964.479490625003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45964.479490625003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45964.479490625003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45964.479490625003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45964.479490625003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45964.479490625003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45964.479490625003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45964.479490625003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45964.479490625003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45964.479490625003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45964.479490625003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45964.479490625003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45964.479490625003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45964.479490625003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45964.479490625003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45964.479490625003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45964.479490625003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45964.479490625003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45964.479490625003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45964.479490625003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45964.479490625003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45964.479490625003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45964.479490625003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45964.479490625003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45964.479490625003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45964.479490625003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45964.479490625003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45964.479490625003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45964.479490625003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45964.479490625003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45964.479490625003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45964.479490625003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45964.479490625003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45964.479490625003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45964.479490625003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45964.479490625003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45964.479490625003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45964.479490625003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45964.479490625003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45964.479490625003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45964.479490625003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45964.479490625003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45964.479490625003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45964.479490625003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45964.479490625003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45964.479490625003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45964.479490625003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45964.479490625003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45964.479490625003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45964.479490625003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45964.479490625003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45964.479490625003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45964.479490625003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45964.479490625003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45964.479490625003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45964.479490625003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45964.479490625003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45964.479490625003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45964.479490625003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45964.479490625003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45964.479490625003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45964.479490625003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45964.479490625003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45964.479490625003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45964.479490625003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45964.479490625003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45964.479490625003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45964.479490625003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45964.479490625003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45964.479490625003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45964.479490625003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45964.479490625003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45964.479490625003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45964.479490625003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45964.479490625003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45964.479490625003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45964.479490625003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45964.479490625003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45964.479490625003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45964.479490625003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45964.479490625003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45964.479490625003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45964.479490625003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45964.479490625003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45964.479490625003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45964.479490625003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45964.479490625003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45964.479490625003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45964.479490625003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45964.479490625003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45964.479490625003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45964.479490625003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45964.479490625003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45964.479490625003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45964.479490625003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45964.479490625003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45964.479490625003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45964.479490625003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45964.479490625003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45964.479490625003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45964.479490625003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45964.479490625003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45964.479490625003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45964.479490625003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45964.479490625003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45964.479490625003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45964.479490625003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45964.479490625003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45964.479490625003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45964.479490625003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45964.479490625003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45964.479490625003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45964.479490625003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45964.479490625003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45964.479490625003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45964.479490625003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45964.479490625003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45964.479490625003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45964.479490625003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45964.479490625003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45964.479490625003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45964.479490625003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45964.479490625003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45964.479490625003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45964.479490625003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45964.479490625003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45964.479490625003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45964.479490625003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45964.479490625003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45964.479490625003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45964.479490625003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45964.479490625003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45964.479490625003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45964.479490625003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45964.479490625003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45964.479490625003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45964.479490625003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45964.479490625003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45964.479490625003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45964.479490625003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45964.479490625003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45964.479490625003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45964.479490625003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45964.479490625003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45964.479490625003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45964.479490625003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45964.479490625003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45964.479490625003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45964.479490625003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45964.479490625003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45964.479490625003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45964.479490625003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45964.479490625003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45964.479490625003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45964.479490625003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45964.479490625003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45964.479490625003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45964.479490625003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45964.479490625003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45964.479490625003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45964.479490625003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45964.479490625003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45964.479490625003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45964.479490625003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45964.479490625003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45964.479490625003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45964.479490625003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45964.479490625003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45964.479490625003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45964.479490625003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45964.479490625003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45964.479490625003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45964.479490625003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45964.479490625003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45964.479490625003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45964.479490625003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45964.479490625003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45964.479490625003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45964.479490625003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45964.479490625003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45964.479490625003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45964.479490625003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45964.479490625003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45964.479490625003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45964.479490625003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45964.479490625003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45964.479490625003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45964.479490625003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45964.479490625003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45964.479490625003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45964.479490625003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45964.479490625003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45964.479490625003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45964.479490625003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45964.479490625003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45964.479490625003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45964.479490625003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45964.479490625003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45964.479490625003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45964.479490625003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45964.479490625003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45964.479490625003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45964.479490625003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45964.479490625003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45964.479490625003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45964.479490625003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45964.479490625003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45964.479490625003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45964.479490625003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45964.479490625003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45964.479490625003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45964.479490625003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45964.479490625003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45964.479490625003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45964.479490625003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45964.479490625003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45964.479490625003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45964.479490625003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45964.479490625003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45964.479490625003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45964.479490625003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45964.479490625003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45964.479490625003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45964.479490625003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45964.479490625003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45964.479490625003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45964.479490625003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45964.479490625003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45964.479490625003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45964.479490625003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45964.479490625003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45964.479490625003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45964.479490625003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45964.479490625003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45964.479490625003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45964.479490625003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45964.479490625003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45964.479490625003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45964.479490625003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45964.479490625003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45964.479490625003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45964.479490625003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45964.479490625003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45964.479490625003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45964.479490625003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45964.479490625003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45964.479490625003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45964.479490625003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45964.479490625003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45964.479490625003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45964.479490625003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45964.479490625003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45964.479490625003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45964.479490625003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45964.479490625003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45964.479490625003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45964.479490625003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45964.479490625003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45964.479490625003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45964.479490625003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45964.479490625003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45964.479490625003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45964.479490625003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45964.479490625003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45964.479490625003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45964.479490625003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45964.479490625003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45964.479490625003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45964.479490625003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45964.479490625003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45964.479490625003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45964.479490625003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45964.479490625003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45964.479490625003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45964.479490625003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45964.479490625003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45964.479490625003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45964.479490625003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45964.479490625003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45964.479490625003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45964.479490625003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45964.479490625003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45964.479490625003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45964.479490625003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45964.479490625003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45964.479490625003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45964.479490625003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45964.479490625003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45964.479490625003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45964.479490625003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45964.479490625003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45964.479490625003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45964.479490625003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45964.479490625003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45964.479490625003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45964.479490625003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45964.479490625003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45964.479490625003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45964.479490625003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45964.479490625003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45964.479490625003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45964.479490625003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45964.479490625003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45964.479490625003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45964.479490625003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45964.479490625003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45964.479490625003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45964.479490625003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45964.479490625003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45964.479490625003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45964.479490625003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45964.479490625003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45964.479490625003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45964.479490625003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45964.479490625003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45964.479490625003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45964.479490625003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45964.479490625003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45964.479490625003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45964.479490625003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45964.479490625003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45964.479490625003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45964.479490625003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45964.479490625003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45964.479490625003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45964.479490625003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45964.479490625003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45964.479490625003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45964.479490625003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45964.479490625003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45964.479490625003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45964.479490625003</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39122</v>
      </c>
      <c r="B2" s="93" t="str">
        <f>IFERROR(VLOOKUP(D2,DB!A:K,11,0),"")</f>
        <v>R4</v>
      </c>
      <c r="C2" s="96">
        <v>1</v>
      </c>
      <c r="D2" s="93" t="s">
        <v>35092</v>
      </c>
      <c r="E2" s="97" t="s">
        <v>39021</v>
      </c>
      <c r="F2" s="98">
        <v>45703.480717592596</v>
      </c>
      <c r="G2" s="99">
        <f ca="1">IFERROR(NOW()-F2,"")</f>
        <v>260.99877303240646</v>
      </c>
      <c r="H2" s="98">
        <v>45703.474768518521</v>
      </c>
      <c r="I2" s="98" t="str">
        <f>IFERROR(VLOOKUP(D2,DB!A:F,6,0),"")</f>
        <v>SCECO</v>
      </c>
      <c r="J2" s="98" t="str">
        <f>IFERROR(VLOOKUP(D2,DB!A:G,7,0),"")</f>
        <v>Dead</v>
      </c>
      <c r="K2" s="100" t="s">
        <v>39123</v>
      </c>
      <c r="L2" s="93" t="str">
        <f>IFERROR(VLOOKUP(D2,DB!A:I,9,0),"")</f>
        <v>Latis</v>
      </c>
    </row>
    <row r="3" spans="1:16" ht="15" customHeight="1">
      <c r="A3" s="118" t="s">
        <v>39124</v>
      </c>
      <c r="B3" s="118" t="str">
        <f>IFERROR(VLOOKUP(D3,DB!A:K,11,0),"")</f>
        <v>R4</v>
      </c>
      <c r="C3" s="119">
        <v>2</v>
      </c>
      <c r="D3" s="120" t="s">
        <v>37725</v>
      </c>
      <c r="E3" s="97" t="s">
        <v>39021</v>
      </c>
      <c r="F3" s="122">
        <v>45964.391423611109</v>
      </c>
      <c r="G3" s="123">
        <f ca="1">IFERROR(NOW()-F3,"")</f>
        <v>8.8067013894033153E-2</v>
      </c>
      <c r="H3" s="122">
        <v>45964.380046296297</v>
      </c>
      <c r="I3" s="118" t="str">
        <f>IFERROR(VLOOKUP(D3,DB!A:F,6,0),"")</f>
        <v>SCECO</v>
      </c>
      <c r="J3" s="118" t="str">
        <f>IFERROR(VLOOKUP(D3,DB!A:G,7,0),"")</f>
        <v>Dead+Dead</v>
      </c>
      <c r="K3" s="124" t="s">
        <v>39125</v>
      </c>
      <c r="L3" s="120" t="str">
        <f>IFERROR(VLOOKUP(D3,DB!A:I,9,0),"")</f>
        <v>Latis</v>
      </c>
    </row>
    <row r="4" spans="1:16" ht="15" customHeight="1">
      <c r="A4" s="118"/>
      <c r="B4" s="118" t="str">
        <f>IFERROR(VLOOKUP(D4,DB!A:K,11,0),"")</f>
        <v/>
      </c>
      <c r="C4" s="119"/>
      <c r="D4" s="120"/>
      <c r="E4" s="97"/>
      <c r="F4" s="122"/>
      <c r="G4" s="123">
        <f ca="1">IFERROR(NOW()-F4,"")</f>
        <v>45964.479490625003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45964.479490625003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45964.479490625003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45964.479490625003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45964.479490625003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45964.479490625003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45964.479490625003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45964.479490625003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45964.479490625003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45964.479490625003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45964.479490625003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45964.479490625003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45964.479490625003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45964.479490625003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45964.479490625003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45964.479490625003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45964.479490625003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45964.479490625003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45964.479490625003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45964.479490625003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45964.479490625003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45964.479490625003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45964.479490625003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45964.479490625003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45964.479490625003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45964.479490625003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45964.479490625003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45964.479490625003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45964.479490625003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45964.479490625003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45964.479490625003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45964.479490625003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45964.479490625003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45964.479490625003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45964.479490625003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45964.479490625003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45964.479490625003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45964.479490625003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45964.479490625003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45964.479490625003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45964.479490625003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45964.479490625003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45964.479490625003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45964.479490625003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45964.479490625003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45964.479490625003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45964.479490625003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45964.479490625003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45964.479490625003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45964.479490625003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45964.479490625003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45964.479490625003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45964.479490625003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45964.479490625003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45964.479490625003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45964.479490625003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45964.479490625003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45964.479490625003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45964.479490625003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45964.479490625003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45964.479490625003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45964.479490625003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45964.479490625003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45964.479490625003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45964.479490625003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45964.479490625003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45964.479490625003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45964.479490625003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45964.479490625003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45964.479490625003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45964.479490625003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45964.479490625003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45964.479490625003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45964.479490625003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45964.479490625003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45964.479490625003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45964.479490625003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45964.479490625003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45964.479490625003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45964.479490625003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45964.479490625003</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45964.479490625003</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tabSelected="1" workbookViewId="0">
      <selection activeCell="A13" sqref="A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72.647430439814343</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38.290613310186018</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15.81837951389025</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33614</v>
      </c>
      <c r="E5" s="151" t="s">
        <v>39104</v>
      </c>
      <c r="F5" s="152">
        <v>45964.455625000002</v>
      </c>
      <c r="G5" s="153">
        <f ca="1">IFERROR(NOW()-F5,"")</f>
        <v>2.3865625000325963E-2</v>
      </c>
      <c r="H5" s="152">
        <v>45964.450069444443</v>
      </c>
      <c r="I5" s="151" t="str">
        <f>IFERROR(VLOOKUP(D5,DB!A:F,6,0),"")</f>
        <v>Generator-SG</v>
      </c>
      <c r="J5" s="151" t="str">
        <f>IFERROR(VLOOKUP(D5,DB!A:G,7,0),"")</f>
        <v>Dead</v>
      </c>
      <c r="K5" s="151" t="s">
        <v>39133</v>
      </c>
      <c r="L5" s="151" t="str">
        <f>IFERROR(VLOOKUP(D5,DB!A:I,9,0),"")</f>
        <v>Latis</v>
      </c>
    </row>
    <row r="6" spans="1:13" ht="15">
      <c r="A6" s="151"/>
      <c r="B6" s="151" t="str">
        <f>IFERROR(VLOOKUP(D6,DB!A:K,11,0),"")</f>
        <v/>
      </c>
      <c r="C6" s="151"/>
      <c r="D6" s="151"/>
      <c r="E6" s="151"/>
      <c r="F6" s="152"/>
      <c r="G6" s="153">
        <f ca="1">IFERROR(NOW()-F6,"")</f>
        <v>45964.479490625003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45964.479490625003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45964.479490625003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45964.479490625003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45964.479490625003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45964.479490625003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45964.479490625003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45964.479490625003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45964.479490625003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45964.479490625003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45964.479490625003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45964.479490625003</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45964.479490625003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45964.479490625003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45964.479490625003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45964.479490625003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45964.479490625003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45964.479490625003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45964.479490625003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45964.479490625003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45964.479490625003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45964.479490625003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45964.479490625003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45964.479490625003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45964.479490625003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45964.479490625003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45964.479490625003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45964.479490625003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45964.479490625003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45964.479490625003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45964.479490625003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45964.479490625003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45964.479490625003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45964.479490625003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45964.479490625003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45964.479490625003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45964.479490625003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45964.479490625003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45964.479490625003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45964.479490625003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45964.479490625003</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45964.479490625003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45964.479490625003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45964.479490625003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45964.479490625003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45964.479490625003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45964.479490625003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45964.479490625003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45964.479490625003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45964.479490625003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45964.479490625003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45964.479490625003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45964.479490625003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45964.479490625003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45964.479490625003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45964.479490625003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45964.479490625003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45964.479490625003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45964.479490625003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45964.479490625003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45964.479490625003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45964.479490625003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45964.479490625003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45964.479490625003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45964.479490625003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45964.479490625003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45964.479490625003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45964.479490625003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45964.479490625003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45964.479490625003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45964.479490625003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45964.479490625003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45964.479490625003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45964.479490625003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45964.479490625003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45964.479490625003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45964.479490625003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45964.479490625003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45964.479490625003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45964.479490625003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45964.479490625003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45964.479490625003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45964.479490625003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45964.479490625003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45964.479490625003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45964.479490625003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45964.479490625003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45964.479490625003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45964.479490625003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45964.479490625003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45964.479490625003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45964.479490625003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45964.479490625003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45964.479490625003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45964.479490625003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45964.479490625003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45964.479490625003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45964.479490625003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45964.479490625003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45964.479490625003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45964.479490625003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45964.479490625003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45964.479490625003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45964.479490625003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45964.479490625003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45964.479490625003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45964.479490625003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45964.479490625003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45964.479490625003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45964.479490625003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45964.479490625003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45964.479490625003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45964.479490625003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45964.479490625003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45964.479490625003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45964.479490625003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45964.479490625003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45964.479490625003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45964.479490625003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45964.479490625003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45964.479490625003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45964.479490625003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45964.479490625003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45964.479490625003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45964.479490625003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45964.479490625003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45964.479490625003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45964.479490625003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45964.479490625003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45964.479490625003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45964.479490625003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45964.479490625003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45964.479490625003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45964.479490625003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45964.479490625003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45964.479490625003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45964.479490625003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45964.479490625003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45964.479490625003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45964.479490625003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45964.479490625003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45964.479490625003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45964.479490625003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45964.479490625003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45964.479490625003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45964.479490625003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45964.479490625003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45964.479490625003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45964.479490625003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45964.479490625003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45964.479490625003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45964.479490625003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45964.479490625003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45964.479490625003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45964.479490625003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45964.479490625003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45964.479490625003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45964.479490625003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45964.479490625003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45964.479490625003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45964.479490625003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45964.479490625003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45964.479490625003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45964.479490625003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45964.479490625003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45964.479490625003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45964.479490625003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45964.479490625003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45964.479490625003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45964.479490625003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45964.479490625003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45964.479490625003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45964.479490625003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45964.479490625003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45964.479490625003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45964.479490625003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45964.479490625003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45964.479490625003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45964.479490625003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45964.479490625003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45964.479490625003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45964.479490625003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45964.479490625003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45964.479490625003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45964.479490625003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45964.479490625003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45964.479490625003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45964.479490625003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45964.479490625003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45964.479490625003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45964.479490625003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45964.479490625003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45964.479490625003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45964.479490625003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45964.479490625003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45964.479490625003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45964.479490625003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45964.479490625003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45964.479490625003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45964.479490625003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45964.479490625003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45964.479490625003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45964.479490625003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45964.479490625003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45964.479490625003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45964.479490625003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45964.479490625003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45964.479490625003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45964.479490625003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45964.479490625003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45964.479490625003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45964.479490625003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45964.479490625003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45964.479490625003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45964.479490625003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45964.479490625003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45964.479490625003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45964.479490625003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45964.479490625003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45964.479490625003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45964.479490625003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45964.479490625003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45964.479490625003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45964.479490625003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45964.479490625003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45964.479490625003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45964.479490625003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45964.479490625003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45964.479490625003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45964.479490625003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45964.479490625003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45964.479490625003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45964.479490625003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45964.479490625003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45964.479490625003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45964.479490625003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45964.479490625003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45964.479490625003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45964.479490625003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45964.479490625003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45964.479490625003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45964.479490625003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45964.479490625003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45964.479490625003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45964.479490625003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45964.479490625003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45964.479490625003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45964.479490625003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45964.479490625003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45964.479490625003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45964.479490625003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45964.479490625003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45964.479490625003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45964.479490625003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45964.479490625003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45964.479490625003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45964.479490625003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45964.479490625003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45964.479490625003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45964.479490625003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45964.479490625003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45964.479490625003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45964.479490625003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45964.479490625003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45964.479490625003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45964.479490625003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45964.479490625003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45964.479490625003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45964.479490625003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45964.479490625003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45964.479490625003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45964.479490625003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45964.479490625003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45964.479490625003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45964.479490625003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45964.479490625003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45964.479490625003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45964.479490625003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45964.479490625003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45964.479490625003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45964.479490625003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45964.479490625003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45964.479490625003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45964.479490625003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45964.479490625003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45964.479490625003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45964.479490625003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45964.479490625003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45964.479490625003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45964.479490625003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45964.479490625003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45964.479490625003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45964.479490625003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45964.479490625003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45964.479490625003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45964.479490625003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45964.479490625003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45964.479490625003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45964.479490625003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45964.479490625003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45964.479490625003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45964.479490625003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45964.479490625003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45964.479490625003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45964.479490625003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45964.479490625003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45964.479490625003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45964.479490625003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45964.479490625003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45964.479490625003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45964.479490625003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45964.479490625003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45964.479490625003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45964.479490625003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45964.479490625003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45964.479490625003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45964.479490625003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45964.479490625003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45964.479490625003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45964.479490625003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45964.479490625003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45964.479490625003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45964.479490625003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45964.479490625003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45964.479490625003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45964.479490625003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45964.479490625003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45964.479490625003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45964.479490625003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45964.479490625003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45964.479490625003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45964.479490625003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45964.479490625003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45964.479490625003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45964.479490625003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45964.479490625003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45964.479490625003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45964.479490625003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45964.479490625003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45964.479490625003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45964.479490625003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45964.479490625003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45964.479490625003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45964.479490625003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45964.479490625003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45964.479490625003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45964.479490625003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45964.479490625003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45964.479490625003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45964.479490625003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45964.479490625003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45964.479490625003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45964.479490625003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45964.479490625003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45964.479490625003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45964.479490625003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45964.479490625003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45964.479490625003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45964.479490625003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45964.479490625003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45964.479490625003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45964.479490625003</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30770</v>
      </c>
      <c r="E2" s="102" t="s">
        <v>39021</v>
      </c>
      <c r="F2" s="174">
        <v>45964.139004629629</v>
      </c>
      <c r="G2" s="115">
        <f t="shared" ref="G2:G15" ca="1" si="0">IFERROR(NOW()-F2,"-")</f>
        <v>0.34048599537345581</v>
      </c>
      <c r="H2" s="171">
        <v>45964.083634259259</v>
      </c>
      <c r="I2" s="169" t="str">
        <f>IFERROR(VLOOKUP(D2,DB!A:F,6,0),"")</f>
        <v>SCECO</v>
      </c>
      <c r="J2" s="169" t="str">
        <f>IFERROR(VLOOKUP(D2,DB!A:G,7,0),"")</f>
        <v>Vandalized</v>
      </c>
      <c r="K2" s="172" t="s">
        <v>39135</v>
      </c>
      <c r="L2" s="173" t="str">
        <f>IFERROR(VLOOKUP(D2,DB!A:I,9,0),"")</f>
        <v>Latis</v>
      </c>
    </row>
    <row r="3" spans="1:16383" ht="31.5" customHeight="1">
      <c r="A3" s="168"/>
      <c r="B3" s="169" t="str">
        <f>IFERROR(VLOOKUP(D3,DB!A:K,11,0),"")</f>
        <v/>
      </c>
      <c r="C3" s="170"/>
      <c r="D3" s="169"/>
      <c r="E3" s="102"/>
      <c r="F3" s="171"/>
      <c r="G3" s="115">
        <f t="shared" ca="1" si="0"/>
        <v>45964.479490625003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45964.479490625003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45964.479490625003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45964.479490625003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45964.479490625003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45964.479490625003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45964.479490625003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45964.479490625003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45964.479490625003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45964.479490625003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45964.479490625003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45964.479490625003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45964.479490625003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45964.479490625003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45964.479490625003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45964.479490625003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45964.479490625003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45964.479490625003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45964.479490625003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45964.479490625003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45964.479490625003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45964.479490625003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45964.479490625003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45964.479490625003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45964.479490625003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45964.479490625003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45964.479490625003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45964.479490625003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45964.479490625003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45964.479490625003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45964.479490625003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45964.479490625003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45964.479490625003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