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72" documentId="13_ncr:1_{F6CB121F-512D-4AA6-A0C1-0FB36C537598}" xr6:coauthVersionLast="47" xr6:coauthVersionMax="47" xr10:uidLastSave="{BAF515AD-C8F4-4C04-A28F-E9E374350602}"/>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2" i="5"/>
  <c r="I3" i="6"/>
  <c r="J3"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3" i="6"/>
  <c r="L3" i="6"/>
  <c r="B2" i="6"/>
  <c r="J2" i="6"/>
  <c r="L2"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B49" i="6"/>
  <c r="J49" i="6"/>
  <c r="L4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B3" i="4"/>
  <c r="B4" i="4"/>
  <c r="B5" i="4"/>
  <c r="B6" i="4"/>
  <c r="B7" i="4"/>
  <c r="B8" i="4"/>
  <c r="B9" i="4"/>
  <c r="B10" i="4"/>
  <c r="B11" i="4"/>
  <c r="B12" i="4"/>
  <c r="B13" i="4"/>
  <c r="B14" i="4"/>
  <c r="B15"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<sst xmlns="http://schemas.openxmlformats.org/spreadsheetml/2006/main" count="180289" uniqueCount="39130">
  <si>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</si>
  <si>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</si>
  <si>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</si>
  <si>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</si>
  <si>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</si>
  <si>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</si>
  <si>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</si>
  <si>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</si>
  <si>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</si>
  <si>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</si>
  <si>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</si>
  <si>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</si>
  <si>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</si>
  <si>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</si>
  <si>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</si>
  <si>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</si>
  <si>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</si>
  <si>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</si>
  <si>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</si>
  <si>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</si>
  <si>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</si>
  <si>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</si>
  <si>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</si>
  <si>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</si>
  <si>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</si>
  <si>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</si>
  <si>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</si>
  <si>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</si>
  <si>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</si>
  <si>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</si>
  <si>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</si>
  <si>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</si>
  <si>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</si>
  <si>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</si>
  <si>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</si>
  <si>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</si>
  <si>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</si>
  <si>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</si>
  <si>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</si>
  <si>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</si>
  <si>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</si>
  <si>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</si>
  <si>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</si>
  <si>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</si>
  <si>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</si>
  <si>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</si>
  <si>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</si>
  <si>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</si>
  <si>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</si>
  <si>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</si>
  <si>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</si>
  <si>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</si>
  <si>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</si>
  <si>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</si>
  <si>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</si>
  <si>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</si>
  <si>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</si>
  <si>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</si>
  <si>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</si>
  <si>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</si>
  <si>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</si>
  <si>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</si>
  <si>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</si>
  <si>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</si>
  <si>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</si>
  <si>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</si>
  <si>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</si>
  <si>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</si>
  <si>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</si>
  <si>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</si>
  <si>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</si>
  <si>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</si>
  <si>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</si>
  <si>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</si>
  <si>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</si>
  <si>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</si>
  <si>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</si>
  <si>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</si>
  <si>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</si>
  <si>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</si>
  <si>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</si>
  <si>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</si>
  <si>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</si>
  <si>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</si>
  <si>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</si>
  <si>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</si>
  <si>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</si>
  <si>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</si>
  <si>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</si>
  <si>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</si>
  <si>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</si>
  <si>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</si>
  <si>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</si>
  <si>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</si>
  <si>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</si>
  <si>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</si>
  <si>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</si>
  <si>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</si>
  <si>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</si>
  <si>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</si>
  <si>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</si>
  <si>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</si>
  <si>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</si>
  <si>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</si>
  <si>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</si>
  <si>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</si>
  <si>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</si>
  <si>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</si>
  <si>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</si>
  <si>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</si>
  <si>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</si>
  <si>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</si>
  <si>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</si>
  <si>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</si>
  <si>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</si>
  <si>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</si>
  <si>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</si>
  <si>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</si>
  <si>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</si>
  <si>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</si>
  <si>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</si>
  <si>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</si>
  <si>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</si>
  <si>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</si>
  <si>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</si>
  <si>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</si>
  <si>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</si>
  <si>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</si>
  <si>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</si>
  <si>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</si>
  <si>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</si>
  <si>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</si>
  <si>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</si>
  <si>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</si>
  <si>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</si>
  <si>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</si>
  <si>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</si>
  <si>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</si>
  <si>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</si>
  <si>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</si>
  <si>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</si>
  <si>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</si>
  <si>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</si>
  <si>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</si>
  <si>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</si>
  <si>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</si>
  <si>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</si>
  <si>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</si>
  <si>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</si>
  <si>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</si>
  <si>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</si>
  <si>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</si>
  <si>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</si>
  <si>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</si>
  <si>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</si>
  <si>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</si>
  <si>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</si>
  <si>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</si>
  <si>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</si>
  <si>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</si>
  <si>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</si>
  <si>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</si>
  <si>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</si>
  <si>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</si>
  <si>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</si>
  <si>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</si>
  <si>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</si>
  <si>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</si>
  <si>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</si>
  <si>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</si>
  <si>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</si>
  <si>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</si>
  <si>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</si>
  <si>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</si>
  <si>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</si>
  <si>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</si>
  <si>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</si>
  <si>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</si>
  <si>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</si>
  <si>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</si>
  <si>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</si>
  <si>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</si>
  <si>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</si>
  <si>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</si>
  <si>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</si>
  <si>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</si>
  <si>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</si>
  <si>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</si>
  <si>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</si>
  <si>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</si>
  <si>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</si>
  <si>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</si>
  <si>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</si>
  <si>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</si>
  <si>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</si>
  <si>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</si>
  <si>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</si>
  <si>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</si>
  <si>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</si>
  <si>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</si>
  <si>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</si>
  <si>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</si>
  <si>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</si>
  <si>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</si>
  <si>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</si>
  <si>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</si>
  <si>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</si>
  <si>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</si>
  <si>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</si>
  <si>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</si>
  <si>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</si>
  <si>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</si>
  <si>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</si>
  <si>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</si>
  <si>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</si>
  <si>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</si>
  <si>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</si>
  <si>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</si>
  <si>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</si>
  <si>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</si>
  <si>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</si>
  <si>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</si>
  <si>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</si>
  <si>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</si>
  <si>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</si>
  <si>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</si>
  <si>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</si>
  <si>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</si>
  <si>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</si>
  <si>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</si>
  <si>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</si>
  <si>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</si>
  <si>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</si>
  <si>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</si>
  <si>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</si>
  <si>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</si>
  <si>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</si>
  <si>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</si>
  <si>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</si>
  <si>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</si>
  <si>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</si>
  <si>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</si>
  <si>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</si>
  <si>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</si>
  <si>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</si>
  <si>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</si>
  <si>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</si>
  <si>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</si>
  <si>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</si>
  <si>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</si>
  <si>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</si>
  <si>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</si>
  <si>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</si>
  <si>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</si>
  <si>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</si>
  <si>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</si>
  <si>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</si>
  <si>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</si>
  <si>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</si>
  <si>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</si>
  <si>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</si>
  <si>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</si>
  <si>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</si>
  <si>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</si>
  <si>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</si>
  <si>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</si>
  <si>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</si>
  <si>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</si>
  <si>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</si>
  <si>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</si>
  <si>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</si>
  <si>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</si>
  <si>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</si>
  <si>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</si>
  <si>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</si>
  <si>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</si>
  <si>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</si>
  <si>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</si>
  <si>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</si>
  <si>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</si>
  <si>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</si>
  <si>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</si>
  <si>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</si>
  <si>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</si>
  <si>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</si>
  <si>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</si>
  <si>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</si>
  <si>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</si>
  <si>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</si>
  <si>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</si>
  <si>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</si>
  <si>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</si>
  <si>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</si>
  <si>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</si>
  <si>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</si>
  <si>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</si>
  <si>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</si>
  <si>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</si>
  <si>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</si>
  <si>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</si>
  <si>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</si>
  <si>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</si>
  <si>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</si>
  <si>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</si>
  <si>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</si>
  <si>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</si>
  <si>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</si>
  <si>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</si>
  <si>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</si>
  <si>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</si>
  <si>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</si>
  <si>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</si>
  <si>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</si>
  <si>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</si>
  <si>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</si>
  <si>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</si>
  <si>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</si>
  <si>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</si>
  <si>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</si>
  <si>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</si>
  <si>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</si>
  <si>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</si>
  <si>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</si>
  <si>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</si>
  <si>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</si>
  <si>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</si>
  <si>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</si>
  <si>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</si>
  <si>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</si>
  <si>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</si>
  <si>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</si>
  <si>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</si>
  <si>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</si>
  <si>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</si>
  <si>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</si>
  <si>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</si>
  <si>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</si>
  <si>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</si>
  <si>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</si>
  <si>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</si>
  <si>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</si>
  <si>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</si>
  <si>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</si>
  <si>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</si>
  <si>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</si>
  <si>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</si>
  <si>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</si>
  <si>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</si>
  <si>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</si>
  <si>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</si>
  <si>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</si>
  <si>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</si>
  <si>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</si>
  <si>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</si>
  <si>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</si>
  <si>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</si>
  <si>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</si>
  <si>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</si>
  <si>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</si>
  <si>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</si>
  <si>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</si>
  <si>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</si>
  <si>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</si>
  <si>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</si>
  <si>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</si>
  <si>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</si>
  <si>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</si>
  <si>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</si>
  <si>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</si>
  <si>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</si>
  <si>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</si>
  <si>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</si>
  <si>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</si>
  <si>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</si>
  <si>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</si>
  <si>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</si>
  <si>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</si>
  <si>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</si>
  <si>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</si>
  <si>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</si>
  <si>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</si>
  <si>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</si>
  <si>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</si>
  <si>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</si>
  <si>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</si>
  <si>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</si>
  <si>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</si>
  <si>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</si>
  <si>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</si>
  <si>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</si>
  <si>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</si>
  <si>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</si>
  <si>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</si>
  <si>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</si>
  <si>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</si>
  <si>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</si>
  <si>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</si>
  <si>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</si>
  <si>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</si>
  <si>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</si>
  <si>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</si>
  <si>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</si>
  <si>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</si>
  <si>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</si>
  <si>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</si>
  <si>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</si>
  <si>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</si>
  <si>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</si>
  <si>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</si>
  <si>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</si>
  <si>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</si>
  <si>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</si>
  <si>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</si>
  <si>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</si>
  <si>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</si>
  <si>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</si>
  <si>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</si>
  <si>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</si>
  <si>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</si>
  <si>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</si>
  <si>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</si>
  <si>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</si>
  <si>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</si>
  <si>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</si>
  <si>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</si>
  <si>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</si>
  <si>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</si>
  <si>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</si>
  <si>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</si>
  <si>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</si>
  <si>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</si>
  <si>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</si>
  <si>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</si>
  <si>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</si>
  <si>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</si>
  <si>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</si>
  <si>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</si>
  <si>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</si>
  <si>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</si>
  <si>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</si>
  <si>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</si>
  <si>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</si>
  <si>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</si>
  <si>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</si>
  <si>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</si>
  <si>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</si>
  <si>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</si>
  <si>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</si>
  <si>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</si>
  <si>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</si>
  <si>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</si>
  <si>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</si>
  <si>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</si>
  <si>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</si>
  <si>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</si>
  <si>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</si>
  <si>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</si>
  <si>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</si>
  <si>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</si>
  <si>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</si>
  <si>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</si>
  <si>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</si>
  <si>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</si>
  <si>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</si>
  <si>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</si>
  <si>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</si>
  <si>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</si>
  <si>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</si>
  <si>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</si>
  <si>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</si>
  <si>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</si>
  <si>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</si>
  <si>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</si>
  <si>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</si>
  <si>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</si>
  <si>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</si>
  <si>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</si>
  <si>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</si>
  <si>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</si>
  <si>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</si>
  <si>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</si>
  <si>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</si>
  <si>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</si>
  <si>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</si>
  <si>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</si>
  <si>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</si>
  <si>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</si>
  <si>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</si>
  <si>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</si>
  <si>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</si>
  <si>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</si>
  <si>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</si>
  <si>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</si>
  <si>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</si>
  <si>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</si>
  <si>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</si>
  <si>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</si>
  <si>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</si>
  <si>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</si>
  <si>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</si>
  <si>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</si>
  <si>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</si>
  <si>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</si>
  <si>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</si>
  <si>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</si>
  <si>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</si>
  <si>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</si>
  <si>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</si>
  <si>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</si>
  <si>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</si>
  <si>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</si>
  <si>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</si>
  <si>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</si>
  <si>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</si>
  <si>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</si>
  <si>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</si>
  <si>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</si>
  <si>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</si>
  <si>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</si>
  <si>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</si>
  <si>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</si>
  <si>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</si>
  <si>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</si>
  <si>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</si>
  <si>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</si>
  <si>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</si>
  <si>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</si>
  <si>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</si>
  <si>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</si>
  <si>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</si>
  <si>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</si>
  <si>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</si>
  <si>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</si>
  <si>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</si>
  <si>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</si>
  <si>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</si>
  <si>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</si>
  <si>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</si>
  <si>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</si>
  <si>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</si>
  <si>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</si>
  <si>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</si>
  <si>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</si>
  <si>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</si>
  <si>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</si>
  <si>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</si>
  <si>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</si>
  <si>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</si>
  <si>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</si>
  <si>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</si>
  <si>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</si>
  <si>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</si>
  <si>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</si>
  <si>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</si>
  <si>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</si>
  <si>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</si>
  <si>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</si>
  <si>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</si>
  <si>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</si>
  <si>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</si>
  <si>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</si>
  <si>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</si>
  <si>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</si>
  <si>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</si>
  <si>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</si>
  <si>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</si>
  <si>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</si>
  <si>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</si>
  <si>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</si>
  <si>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</si>
  <si>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</si>
  <si>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</si>
  <si>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</si>
  <si>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</si>
  <si>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</si>
  <si>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</si>
  <si>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</si>
  <si>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</si>
  <si>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</si>
  <si>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</si>
  <si>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</si>
  <si>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</si>
  <si>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</si>
  <si>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</si>
  <si>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</si>
  <si>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</si>
  <si>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</si>
  <si>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</si>
  <si>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</si>
  <si>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</si>
  <si>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</si>
  <si>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</si>
  <si>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</si>
  <si>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</si>
  <si>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</si>
  <si>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</si>
  <si>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</si>
  <si>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</si>
  <si>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</si>
  <si>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</si>
  <si>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</si>
  <si>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</si>
  <si>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</si>
  <si>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</si>
  <si>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</si>
  <si>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</si>
  <si>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</si>
  <si>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</si>
  <si>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</si>
  <si>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</si>
  <si>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</si>
  <si>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</si>
  <si>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</si>
  <si>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</si>
  <si>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</si>
  <si>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</si>
  <si>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</si>
  <si>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</si>
  <si>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</si>
  <si>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</si>
  <si>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</si>
  <si>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</si>
  <si>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</si>
  <si>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</si>
  <si>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</si>
  <si>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</si>
  <si>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</si>
  <si>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</si>
  <si>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</si>
  <si>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</si>
  <si>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</si>
  <si>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</si>
  <si>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</si>
  <si>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</si>
  <si>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</si>
  <si>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</si>
  <si>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</si>
  <si>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</si>
  <si>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</si>
  <si>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</si>
  <si>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</si>
  <si>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</si>
  <si>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</si>
  <si>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</si>
  <si>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</si>
  <si>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</si>
  <si>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</si>
  <si>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</si>
  <si>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</si>
  <si>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</si>
  <si>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</si>
  <si>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</si>
  <si>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</si>
  <si>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</si>
  <si>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</si>
  <si>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</si>
  <si>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</si>
  <si>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</si>
  <si>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</si>
  <si>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</si>
  <si>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</si>
  <si>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</si>
  <si>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</si>
  <si>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</si>
  <si>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</si>
  <si>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</si>
  <si>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</si>
  <si>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</si>
  <si>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</si>
  <si>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</si>
  <si>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</si>
  <si>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</si>
  <si>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</si>
  <si>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</si>
  <si>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</si>
  <si>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</si>
  <si>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</si>
  <si>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</si>
  <si>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</si>
  <si>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</si>
  <si>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</si>
  <si>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</si>
  <si>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</si>
  <si>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</si>
  <si>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</si>
  <si>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</si>
  <si>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</si>
  <si>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</si>
  <si>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</si>
  <si>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</si>
  <si>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</si>
  <si>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</si>
  <si>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</si>
  <si>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</si>
  <si>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</si>
  <si>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</si>
  <si>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</si>
  <si>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</si>
  <si>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</si>
  <si>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</si>
  <si>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</si>
  <si>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</si>
  <si>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</si>
  <si>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</si>
  <si>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</si>
  <si>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</si>
  <si>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</si>
  <si>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</si>
  <si>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</si>
  <si>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</si>
  <si>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</si>
  <si>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</si>
  <si>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</si>
  <si>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</si>
  <si>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</si>
  <si>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</si>
  <si>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</si>
  <si>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</si>
  <si>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</si>
  <si>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</si>
  <si>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</si>
  <si>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</si>
  <si>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</si>
  <si>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</si>
  <si>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</si>
  <si>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</si>
  <si>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</si>
  <si>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</si>
  <si>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</si>
  <si>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</si>
  <si>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</si>
  <si>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</si>
  <si>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</si>
  <si>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</si>
  <si>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</si>
  <si>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</si>
  <si>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</si>
  <si>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</si>
  <si>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</si>
  <si>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</si>
  <si>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</si>
  <si>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</si>
  <si>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</si>
  <si>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</si>
  <si>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</si>
  <si>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</si>
  <si>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</si>
  <si>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</si>
  <si>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</si>
  <si>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</si>
  <si>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</si>
  <si>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</si>
  <si>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</si>
  <si>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</si>
  <si>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</si>
  <si>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</si>
  <si>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</si>
  <si>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</si>
  <si>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</si>
  <si>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</si>
  <si>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</si>
  <si>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</si>
  <si>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</si>
  <si>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</si>
  <si>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</si>
  <si>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</si>
  <si>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</si>
  <si>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</si>
  <si>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</si>
  <si>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</si>
  <si>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</si>
  <si>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</si>
  <si>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</si>
  <si>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</si>
  <si>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</si>
  <si>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</si>
  <si>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</si>
  <si>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</si>
  <si>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</si>
  <si>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</si>
  <si>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</si>
  <si>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</si>
  <si>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</si>
  <si>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</si>
  <si>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</si>
  <si>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</si>
  <si>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</si>
  <si>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</si>
  <si>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</si>
  <si>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</si>
  <si>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</si>
  <si>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</si>
  <si>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</si>
  <si>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</si>
  <si>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</si>
  <si>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</si>
  <si>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</si>
  <si>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</si>
  <si>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</si>
  <si>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</si>
  <si>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</si>
  <si>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</si>
  <si>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</si>
  <si>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</si>
  <si>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</si>
  <si>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</si>
  <si>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</si>
  <si>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</si>
  <si>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</si>
  <si>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</si>
  <si>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</si>
  <si>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</si>
  <si>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</si>
  <si>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</si>
  <si>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</si>
  <si>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</si>
  <si>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</si>
  <si>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</si>
  <si>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</si>
  <si>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</si>
  <si>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</si>
  <si>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</si>
  <si>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</si>
  <si>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</si>
  <si>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</si>
  <si>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</si>
  <si>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</si>
  <si>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</si>
  <si>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</si>
  <si>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</si>
  <si>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</si>
  <si>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</si>
  <si>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</si>
  <si>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</si>
  <si>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</si>
  <si>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</si>
  <si>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</si>
  <si>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</si>
  <si>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</si>
  <si>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</si>
  <si>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</si>
  <si>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</si>
  <si>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</si>
  <si>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</si>
  <si>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</si>
  <si>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</si>
  <si>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</si>
  <si>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</si>
  <si>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</si>
  <si>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</si>
  <si>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</si>
  <si>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</si>
  <si>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</si>
  <si>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</si>
  <si>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</si>
  <si>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</si>
  <si>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</si>
  <si>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</si>
  <si>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</si>
  <si>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</si>
  <si>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</si>
  <si>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</si>
  <si>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</si>
  <si>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</si>
  <si>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</si>
  <si>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</si>
  <si>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</si>
  <si>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</si>
  <si>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</si>
  <si>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</si>
  <si>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</si>
  <si>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</si>
  <si>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</si>
  <si>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</si>
  <si>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</si>
  <si>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</si>
  <si>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</si>
  <si>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</si>
  <si>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</si>
  <si>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</si>
  <si>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</si>
  <si>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</si>
  <si>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</si>
  <si>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</si>
  <si>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</si>
  <si>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</si>
  <si>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</si>
  <si>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</si>
  <si>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</si>
  <si>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</si>
  <si>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</si>
  <si>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</si>
  <si>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</si>
  <si>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</si>
  <si>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</si>
  <si>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</si>
  <si>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</si>
  <si>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</si>
  <si>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</si>
  <si>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</si>
  <si>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</si>
  <si>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</si>
  <si>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</si>
  <si>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</si>
  <si>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</si>
  <si>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</si>
  <si>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</si>
  <si>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</si>
  <si>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</si>
  <si>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</si>
  <si>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</si>
  <si>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</si>
  <si>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</si>
  <si>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</si>
  <si>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</si>
  <si>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</si>
  <si>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</si>
  <si>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</si>
  <si>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</si>
  <si>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</si>
  <si>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</si>
  <si>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</si>
  <si>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</si>
  <si>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</si>
  <si>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</si>
  <si>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</si>
  <si>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</si>
  <si>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</si>
  <si>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</si>
  <si>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</si>
  <si>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</si>
  <si>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</si>
  <si>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</si>
  <si>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</si>
  <si>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</si>
  <si>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</si>
  <si>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</si>
  <si>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</si>
  <si>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</si>
  <si>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</si>
  <si>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</si>
  <si>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</si>
  <si>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</si>
  <si>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</si>
  <si>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</si>
  <si>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</si>
  <si>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</si>
  <si>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</si>
  <si>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</si>
  <si>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</si>
  <si>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</si>
  <si>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</si>
  <si>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</si>
  <si>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</si>
  <si>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</si>
  <si>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</si>
  <si>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</si>
  <si>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</si>
  <si>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</si>
  <si>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</si>
  <si>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</si>
  <si>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</si>
  <si>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</si>
  <si>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</si>
  <si>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</si>
  <si>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</si>
  <si>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</si>
  <si>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</si>
  <si>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</si>
  <si>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</si>
  <si>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</si>
  <si>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</si>
  <si>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</si>
  <si>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</si>
  <si>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</si>
  <si>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</si>
  <si>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</si>
  <si>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</si>
  <si>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</si>
  <si>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</si>
  <si>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</si>
  <si>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</si>
  <si>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</si>
  <si>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</si>
  <si>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</si>
  <si>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</si>
  <si>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</si>
  <si>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</si>
  <si>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</si>
  <si>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</si>
  <si>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</si>
  <si>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</si>
  <si>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</si>
  <si>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</si>
  <si>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</si>
  <si>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</si>
  <si>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</si>
  <si>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</si>
  <si>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</si>
  <si>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</si>
  <si>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</si>
  <si>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</si>
  <si>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</si>
  <si>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</si>
  <si>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</si>
  <si>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</si>
  <si>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</si>
  <si>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</si>
  <si>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</si>
  <si>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</si>
  <si>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</si>
  <si>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</si>
  <si>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</si>
  <si>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</si>
  <si>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</si>
  <si>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</si>
  <si>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</si>
  <si>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</si>
  <si>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</si>
  <si>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</si>
  <si>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</si>
  <si>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</si>
  <si>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</si>
  <si>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</si>
  <si>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</si>
  <si>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</si>
  <si>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</si>
  <si>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</si>
  <si>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</si>
  <si>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</si>
  <si>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</si>
  <si>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</si>
  <si>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</si>
  <si>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</si>
  <si>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</si>
  <si>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</si>
  <si>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</si>
  <si>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</si>
  <si>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</si>
  <si>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</si>
  <si>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</si>
  <si>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</si>
  <si>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</si>
  <si>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</si>
  <si>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</si>
  <si>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</si>
  <si>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</si>
  <si>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</si>
  <si>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</si>
  <si>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</si>
  <si>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</si>
  <si>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</si>
  <si>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</si>
  <si>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</si>
  <si>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</si>
  <si>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</si>
  <si>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</si>
  <si>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</si>
  <si>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</si>
  <si>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</si>
  <si>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</si>
  <si>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</si>
  <si>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</si>
  <si>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</si>
  <si>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</si>
  <si>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</si>
  <si>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</si>
  <si>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</si>
  <si>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</si>
  <si>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</si>
  <si>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</si>
  <si>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</si>
  <si>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</si>
  <si>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</si>
  <si>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</si>
  <si>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</si>
  <si>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</si>
  <si>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</si>
  <si>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</si>
  <si>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</si>
  <si>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</si>
  <si>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</si>
  <si>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</si>
  <si>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</si>
  <si>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</si>
  <si>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</si>
  <si>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</si>
  <si>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</si>
  <si>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</si>
  <si>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</si>
  <si>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</si>
  <si>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</si>
  <si>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</si>
  <si>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</si>
  <si>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</si>
  <si>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</si>
  <si>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</si>
  <si>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</si>
  <si>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</si>
  <si>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</si>
  <si>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</si>
  <si>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</si>
  <si>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</si>
  <si>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</si>
  <si>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</si>
  <si>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</si>
  <si>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</si>
  <si>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</si>
  <si>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</si>
  <si>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</si>
  <si>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</si>
  <si>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</si>
  <si>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</si>
  <si>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</si>
  <si>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</si>
  <si>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</si>
  <si>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</si>
  <si>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</si>
  <si>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</si>
  <si>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</si>
  <si>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</si>
  <si>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</si>
  <si>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</si>
  <si>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</si>
  <si>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</si>
  <si>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</si>
  <si>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</si>
  <si>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</si>
  <si>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</si>
  <si>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</si>
  <si>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</si>
  <si>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</si>
  <si>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</si>
  <si>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</si>
  <si>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</si>
  <si>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</si>
  <si>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</si>
  <si>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</si>
  <si>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</si>
  <si>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</si>
  <si>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</si>
  <si>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</si>
  <si>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</si>
  <si>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</si>
  <si>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</si>
  <si>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</si>
  <si>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</si>
  <si>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</si>
  <si>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</si>
  <si>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</si>
  <si>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</si>
  <si>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</si>
  <si>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</si>
  <si>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</si>
  <si>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</si>
  <si>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</si>
  <si>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</si>
  <si>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</si>
  <si>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</si>
  <si>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</si>
  <si>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</si>
  <si>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</si>
  <si>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</si>
  <si>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</si>
  <si>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</si>
  <si>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</si>
  <si>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</si>
  <si>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</si>
  <si>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</si>
  <si>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</si>
  <si>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</si>
  <si>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</si>
  <si>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</si>
  <si>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</si>
  <si>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</si>
  <si>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</si>
  <si>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</si>
  <si>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</si>
  <si>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</si>
  <si>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</si>
  <si>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</si>
  <si>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</si>
  <si>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</si>
  <si>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</si>
  <si>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</si>
  <si>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</si>
  <si>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</si>
  <si>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</si>
  <si>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</si>
  <si>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</si>
  <si>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</si>
  <si>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</si>
  <si>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</si>
  <si>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</si>
  <si>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</si>
  <si>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</si>
  <si>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</si>
  <si>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</si>
  <si>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</si>
  <si>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</si>
  <si>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</si>
  <si>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</si>
  <si>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</si>
  <si>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</si>
  <si>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</si>
  <si>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</si>
  <si>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</si>
  <si>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</si>
  <si>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</si>
  <si>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</si>
  <si>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</si>
  <si>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</si>
  <si>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</si>
  <si>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</si>
  <si>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</si>
  <si>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</si>
  <si>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</si>
  <si>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</si>
  <si>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</si>
  <si>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</si>
  <si>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</si>
  <si>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</si>
  <si>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</si>
  <si>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</si>
  <si>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</si>
  <si>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</si>
  <si>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</si>
  <si>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</si>
  <si>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</si>
  <si>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</si>
  <si>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</si>
  <si>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</si>
  <si>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</si>
  <si>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</si>
  <si>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</si>
  <si>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</si>
  <si>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</si>
  <si>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</si>
  <si>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</si>
  <si>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</si>
  <si>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</si>
  <si>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</si>
  <si>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</si>
  <si>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</si>
  <si>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</si>
  <si>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</si>
  <si>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</si>
  <si>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</si>
  <si>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</si>
  <si>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</si>
  <si>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</si>
  <si>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</si>
  <si>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</si>
  <si>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</si>
  <si>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</si>
  <si>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</si>
  <si>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</si>
  <si>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</si>
  <si>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</si>
  <si>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</si>
  <si>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</si>
  <si>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</si>
  <si>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</si>
  <si>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</si>
  <si>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</si>
  <si>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</si>
  <si>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</si>
  <si>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</si>
  <si>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</si>
  <si>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</si>
  <si>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</si>
  <si>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</si>
  <si>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</si>
  <si>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</si>
  <si>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</si>
  <si>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</si>
  <si>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</si>
  <si>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</si>
  <si>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</si>
  <si>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</si>
  <si>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</si>
  <si>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</si>
  <si>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</si>
  <si>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</si>
  <si>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</si>
  <si>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</si>
  <si>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</si>
  <si>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</si>
  <si>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</si>
  <si>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</si>
  <si>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</si>
  <si>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</si>
  <si>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</si>
  <si>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</si>
  <si>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</si>
  <si>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</si>
  <si>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</si>
  <si>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</si>
  <si>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</si>
  <si>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</si>
  <si>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</si>
  <si>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</si>
  <si>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</si>
  <si>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</si>
  <si>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</si>
  <si>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</si>
  <si>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</si>
  <si>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</si>
  <si>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</si>
  <si>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</si>
  <si>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</si>
  <si>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</si>
  <si>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</si>
  <si>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</si>
  <si>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</si>
  <si>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</si>
  <si>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</si>
  <si>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</si>
  <si>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</si>
  <si>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</si>
  <si>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</si>
  <si>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</si>
  <si>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</si>
  <si>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</si>
  <si>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</si>
  <si>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</si>
  <si>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</si>
  <si>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</si>
  <si>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</si>
  <si>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</si>
  <si>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</si>
  <si>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</si>
  <si>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</si>
  <si>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</si>
  <si>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</si>
  <si>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</si>
  <si>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</si>
  <si>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</si>
  <si>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</si>
  <si>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</si>
  <si>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</si>
  <si>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</si>
  <si>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</si>
  <si>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</si>
  <si>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</si>
  <si>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</si>
  <si>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</si>
  <si>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</si>
  <si>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</si>
  <si>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</si>
  <si>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</si>
  <si>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</si>
  <si>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</si>
  <si>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</si>
  <si>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</si>
  <si>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</si>
  <si>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</si>
  <si>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</si>
  <si>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</si>
  <si>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</si>
  <si>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</si>
  <si>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</si>
  <si>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</si>
  <si>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</si>
  <si>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</si>
  <si>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</si>
  <si>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</si>
  <si>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</si>
  <si>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</si>
  <si>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</si>
  <si>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</si>
  <si>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</si>
  <si>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</si>
  <si>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</si>
  <si>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</si>
  <si>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</si>
  <si>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</si>
  <si>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</si>
  <si>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</si>
  <si>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</si>
  <si>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</si>
  <si>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</si>
  <si>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</si>
  <si>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</si>
  <si>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</si>
  <si>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</si>
  <si>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</si>
  <si>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</si>
  <si>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</si>
  <si>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</si>
  <si>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</si>
  <si>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</si>
  <si>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</si>
  <si>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</si>
  <si>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</si>
  <si>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</si>
  <si>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</si>
  <si>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</si>
  <si>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</si>
  <si>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</si>
  <si>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</si>
  <si>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</si>
  <si>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</si>
  <si>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</si>
  <si>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</si>
  <si>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</si>
  <si>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</si>
  <si>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</si>
  <si>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</si>
  <si>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</si>
  <si>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</si>
  <si>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</si>
  <si>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</si>
  <si>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</si>
  <si>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</si>
  <si>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</si>
  <si>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</si>
  <si>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</si>
  <si>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</si>
  <si>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</si>
  <si>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</si>
  <si>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</si>
  <si>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</si>
  <si>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</si>
  <si>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</si>
  <si>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</si>
  <si>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</si>
  <si>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</si>
  <si>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</si>
  <si>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</si>
  <si>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</si>
  <si>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</si>
  <si>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</si>
  <si>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</si>
  <si>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</si>
  <si>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</si>
  <si>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</si>
  <si>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</si>
  <si>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</si>
  <si>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</si>
  <si>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</si>
  <si>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</si>
  <si>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</si>
  <si>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</si>
  <si>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</si>
  <si>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</si>
  <si>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</si>
  <si>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</si>
  <si>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</si>
  <si>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</si>
  <si>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</si>
  <si>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</si>
  <si>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</si>
  <si>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</si>
  <si>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</si>
  <si>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</si>
  <si>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</si>
  <si>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</si>
  <si>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</si>
  <si>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</si>
  <si>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</si>
  <si>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</si>
  <si>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</si>
  <si>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</si>
  <si>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</si>
  <si>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</si>
  <si>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</si>
  <si>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</si>
  <si>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</si>
  <si>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</si>
  <si>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</si>
  <si>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</si>
  <si>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</si>
  <si>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</si>
  <si>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</si>
  <si>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</si>
  <si>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</si>
  <si>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</si>
  <si>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</si>
  <si>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</si>
  <si>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</si>
  <si>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</si>
  <si>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</si>
  <si>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</si>
  <si>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</si>
  <si>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</si>
  <si>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</si>
  <si>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</si>
  <si>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</si>
  <si>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</si>
  <si>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</si>
  <si>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</si>
  <si>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</si>
  <si>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</si>
  <si>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</si>
  <si>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</si>
  <si>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</si>
  <si>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</si>
  <si>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</si>
  <si>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</si>
  <si>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</si>
  <si>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</si>
  <si>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</si>
  <si>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</si>
  <si>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</si>
  <si>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</si>
  <si>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</si>
  <si>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</si>
  <si>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</si>
  <si>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</si>
  <si>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</si>
  <si>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</si>
  <si>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</si>
  <si>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</si>
  <si>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</si>
  <si>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</si>
  <si>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</si>
  <si>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</si>
  <si>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</si>
  <si>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</si>
  <si>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</si>
  <si>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</si>
  <si>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</si>
  <si>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</si>
  <si>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</si>
  <si>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</si>
  <si>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</si>
  <si>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</si>
  <si>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</si>
  <si>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</si>
  <si>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</si>
  <si>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</si>
  <si>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</si>
  <si>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</si>
  <si>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</si>
  <si>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</si>
  <si>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</si>
  <si>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</si>
  <si>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</si>
  <si>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</si>
  <si>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</si>
  <si>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</si>
  <si>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</si>
  <si>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</si>
  <si>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</si>
  <si>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</si>
  <si>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</si>
  <si>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</si>
  <si>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</si>
  <si>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</si>
  <si>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</si>
  <si>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</si>
  <si>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</si>
  <si>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</si>
  <si>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</si>
  <si>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</si>
  <si>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</si>
  <si>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</si>
  <si>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</si>
  <si>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</si>
  <si>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</si>
  <si>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</si>
  <si>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</si>
  <si>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</si>
  <si>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</si>
  <si>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</si>
  <si>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</si>
  <si>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</si>
  <si>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</si>
  <si>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</si>
  <si>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</si>
  <si>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</si>
  <si>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</si>
  <si>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</si>
  <si>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</si>
  <si>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</si>
  <si>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</si>
  <si>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</si>
  <si>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</si>
  <si>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</si>
  <si>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</si>
  <si>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</si>
  <si>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</si>
  <si>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</si>
  <si>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</si>
  <si>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</si>
  <si>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</si>
  <si>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</si>
  <si>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</si>
  <si>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</si>
  <si>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</si>
  <si>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</si>
  <si>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</si>
  <si>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</si>
  <si>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</si>
  <si>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</si>
  <si>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</si>
  <si>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</si>
  <si>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</si>
  <si>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</si>
  <si>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</si>
  <si>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</si>
  <si>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</si>
  <si>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</si>
  <si>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</si>
  <si>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</si>
  <si>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</si>
  <si>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</si>
  <si>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</si>
  <si>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</si>
  <si>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</si>
  <si>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</si>
  <si>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</si>
  <si>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</si>
  <si>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</si>
  <si>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</si>
  <si>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</si>
  <si>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</si>
  <si>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</si>
  <si>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</si>
  <si>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</si>
  <si>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</si>
  <si>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</si>
  <si>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</si>
  <si>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</si>
  <si>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</si>
  <si>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</si>
  <si>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</si>
  <si>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</si>
  <si>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</si>
  <si>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</si>
  <si>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</si>
  <si>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</si>
  <si>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</si>
  <si>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</si>
  <si>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</si>
  <si>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</si>
  <si>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</si>
  <si>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</si>
  <si>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</si>
  <si>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</si>
  <si>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</si>
  <si>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</si>
  <si>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</si>
  <si>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</si>
  <si>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</si>
  <si>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</si>
  <si>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</si>
  <si>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</si>
  <si>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</si>
  <si>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</si>
  <si>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</si>
  <si>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</si>
  <si>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</si>
  <si>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</si>
  <si>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</si>
  <si>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</si>
  <si>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</si>
  <si>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</si>
  <si>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</si>
  <si>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</si>
  <si>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</si>
  <si>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</si>
  <si>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</si>
  <si>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</si>
  <si>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</si>
  <si>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</si>
  <si>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</si>
  <si>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</si>
  <si>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</si>
  <si>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</si>
  <si>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</si>
  <si>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</si>
  <si>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</si>
  <si>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</si>
  <si>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</si>
  <si>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</si>
  <si>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</si>
  <si>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</si>
  <si>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</si>
  <si>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</si>
  <si>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</si>
  <si>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</si>
  <si>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</si>
  <si>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</si>
  <si>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</si>
  <si>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</si>
  <si>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</si>
  <si>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</si>
  <si>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</si>
  <si>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</si>
  <si>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</si>
  <si>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</si>
  <si>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</si>
  <si>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</si>
  <si>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</si>
  <si>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</si>
  <si>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</si>
  <si>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</si>
  <si>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</si>
  <si>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</si>
  <si>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</si>
  <si>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</si>
  <si>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</si>
  <si>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</si>
  <si>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</si>
  <si>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</si>
  <si>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</si>
  <si>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</si>
  <si>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</si>
  <si>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</si>
  <si>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</si>
  <si>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</si>
  <si>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</si>
  <si>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</si>
  <si>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</si>
  <si>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</si>
  <si>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</si>
  <si>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</si>
  <si>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</si>
  <si>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</si>
  <si>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</si>
  <si>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</si>
  <si>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</si>
  <si>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</si>
  <si>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</si>
  <si>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</si>
  <si>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</si>
  <si>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</si>
  <si>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</si>
  <si>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</si>
  <si>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</si>
  <si>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</si>
  <si>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</si>
  <si>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</si>
  <si>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</si>
  <si>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</si>
  <si>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</si>
  <si>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</si>
  <si>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</si>
  <si>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</si>
  <si>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</si>
  <si>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</si>
  <si>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</si>
  <si>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</si>
  <si>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</si>
  <si>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</si>
  <si>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</si>
  <si>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</si>
  <si>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</si>
  <si>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</si>
  <si>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</si>
  <si>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</si>
  <si>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</si>
  <si>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</si>
  <si>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</si>
  <si>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</si>
  <si>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</si>
  <si>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</si>
  <si>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</si>
  <si>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</si>
  <si>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</si>
  <si>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</si>
  <si>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</si>
  <si>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</si>
  <si>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</si>
  <si>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</si>
  <si>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</si>
  <si>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</si>
  <si>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</si>
  <si>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</si>
  <si>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</si>
  <si>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</si>
  <si>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</si>
  <si>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</si>
  <si>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</si>
  <si>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</si>
  <si>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</si>
  <si>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</si>
  <si>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</si>
  <si>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</si>
  <si>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</si>
  <si>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</si>
  <si>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</si>
  <si>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</si>
  <si>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</si>
  <si>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</si>
  <si>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</si>
  <si>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</si>
  <si>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</si>
  <si>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</si>
  <si>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</si>
  <si>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</si>
  <si>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</si>
  <si>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</si>
  <si>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</si>
  <si>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</si>
  <si>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</si>
  <si>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</si>
  <si>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</si>
  <si>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</si>
  <si>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</si>
  <si>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</si>
  <si>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</si>
  <si>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</si>
  <si>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</si>
  <si>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</si>
  <si>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</si>
  <si>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</si>
  <si>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</si>
  <si>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</si>
  <si>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</si>
  <si>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</si>
  <si>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</si>
  <si>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</si>
  <si>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</si>
  <si>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</si>
  <si>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</si>
  <si>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</si>
  <si>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</si>
  <si>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</si>
  <si>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</si>
  <si>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</si>
  <si>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</si>
  <si>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</si>
  <si>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</si>
  <si>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</si>
  <si>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</si>
  <si>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</si>
  <si>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</si>
  <si>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</si>
  <si>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</si>
  <si>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</si>
  <si>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</si>
  <si>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</si>
  <si>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</si>
  <si>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</si>
  <si>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</si>
  <si>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</si>
  <si>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</si>
  <si>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</si>
  <si>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</si>
  <si>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</si>
  <si>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</si>
  <si>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</si>
  <si>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</si>
  <si>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</si>
  <si>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</si>
  <si>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</si>
  <si>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</si>
  <si>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</si>
  <si>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</si>
  <si>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</si>
  <si>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</si>
  <si>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</si>
  <si>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</si>
  <si>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</si>
  <si>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</si>
  <si>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</si>
  <si>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</si>
  <si>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</si>
  <si>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</si>
  <si>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</si>
  <si>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</si>
  <si>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</si>
  <si>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</si>
  <si>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</si>
  <si>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</si>
  <si>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</si>
  <si>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</si>
  <si>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</si>
  <si>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</si>
  <si>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</si>
  <si>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</si>
  <si>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</si>
  <si>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</si>
  <si>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</si>
  <si>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</si>
  <si>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</si>
  <si>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</si>
  <si>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</si>
  <si>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</si>
  <si>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</si>
  <si>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</si>
  <si>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</si>
  <si>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</si>
  <si>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</si>
  <si>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</si>
  <si>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</si>
  <si>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</si>
  <si>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</si>
  <si>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</si>
  <si>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</si>
  <si>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</si>
  <si>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</si>
  <si>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</si>
  <si>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</si>
  <si>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</si>
  <si>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</si>
  <si>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</si>
  <si>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</si>
  <si>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</si>
  <si>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</si>
  <si>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</si>
  <si>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</si>
  <si>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</si>
  <si>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</si>
  <si>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</si>
  <si>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</si>
  <si>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</si>
  <si>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</si>
  <si>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</si>
  <si>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</si>
  <si>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</si>
  <si>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</si>
  <si>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</si>
  <si>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</si>
  <si>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</si>
  <si>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</si>
  <si>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</si>
  <si>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</si>
  <si>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</si>
  <si>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</si>
  <si>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</si>
  <si>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</si>
  <si>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</si>
  <si>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</si>
  <si>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</si>
  <si>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</si>
  <si>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</si>
  <si>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</si>
  <si>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</si>
  <si>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</si>
  <si>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</si>
  <si>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</si>
  <si>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</si>
  <si>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</si>
  <si>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</si>
  <si>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</si>
  <si>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</si>
  <si>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</si>
  <si>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</si>
  <si>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</si>
  <si>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</si>
  <si>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</si>
  <si>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</si>
  <si>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</si>
  <si>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</si>
  <si>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</si>
  <si>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</si>
  <si>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</si>
  <si>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</si>
  <si>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</si>
  <si>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</si>
  <si>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</si>
  <si>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</si>
  <si>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</si>
  <si>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</si>
  <si>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</si>
  <si>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</si>
  <si>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</si>
  <si>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</si>
  <si>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</si>
  <si>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</si>
  <si>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</si>
  <si>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</si>
  <si>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</si>
  <si>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</si>
  <si>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</si>
  <si>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</si>
  <si>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</si>
  <si>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</si>
  <si>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</si>
  <si>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</si>
  <si>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</si>
  <si>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</si>
  <si>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</si>
  <si>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</si>
  <si>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</si>
  <si>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</si>
  <si>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</si>
  <si>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</si>
  <si>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</si>
  <si>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</si>
  <si>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</si>
  <si>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</si>
  <si>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</si>
  <si>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</si>
  <si>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</si>
  <si>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</si>
  <si>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</si>
  <si>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</si>
  <si>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</si>
  <si>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</si>
  <si>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</si>
  <si>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</si>
  <si>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</si>
  <si>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</si>
  <si>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</si>
  <si>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</si>
  <si>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</si>
  <si>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</si>
  <si>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</si>
  <si>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</si>
  <si>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</si>
  <si>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</si>
  <si>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</si>
  <si>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</si>
  <si>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</si>
  <si>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</si>
  <si>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</si>
  <si>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</si>
  <si>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</si>
  <si>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</si>
  <si>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</si>
  <si>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</si>
  <si>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</si>
  <si>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</si>
  <si>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</si>
  <si>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</si>
  <si>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</si>
  <si>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</si>
  <si>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</si>
  <si>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</si>
  <si>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</si>
  <si>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</si>
  <si>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</si>
  <si>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</si>
  <si>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</si>
  <si>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</si>
  <si>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</si>
  <si>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</si>
  <si>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</si>
  <si>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</si>
  <si>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</si>
  <si>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</si>
  <si>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</si>
  <si>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</si>
  <si>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</si>
  <si>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</si>
  <si>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</si>
  <si>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</si>
  <si>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</si>
  <si>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</si>
  <si>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</si>
  <si>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</si>
  <si>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</si>
  <si>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</si>
  <si>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</si>
  <si>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</si>
  <si>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</si>
  <si>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</si>
  <si>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</si>
  <si>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</si>
  <si>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</si>
  <si>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</si>
  <si>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</si>
  <si>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</si>
  <si>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</si>
  <si>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</si>
  <si>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</si>
  <si>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</si>
  <si>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</si>
  <si>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</si>
  <si>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</si>
  <si>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</si>
  <si>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</si>
  <si>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</si>
  <si>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</si>
  <si>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</si>
  <si>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</si>
  <si>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</si>
  <si>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</si>
  <si>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</si>
  <si>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</si>
  <si>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</si>
  <si>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</si>
  <si>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</si>
  <si>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</si>
  <si>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</si>
  <si>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</si>
  <si>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</si>
  <si>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</si>
  <si>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</si>
  <si>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</si>
  <si>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</si>
  <si>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</si>
  <si>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</si>
  <si>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</si>
  <si>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</si>
  <si>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</si>
  <si>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</si>
  <si>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</si>
  <si>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</si>
  <si>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</si>
  <si>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</si>
  <si>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</si>
  <si>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</si>
  <si>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</si>
  <si>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</si>
  <si>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</si>
  <si>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</si>
  <si>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</si>
  <si>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</si>
  <si>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</si>
  <si>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</si>
  <si>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</si>
  <si>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</si>
  <si>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</si>
  <si>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</si>
  <si>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</si>
  <si>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</si>
  <si>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</si>
  <si>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</si>
  <si>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</si>
  <si>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</si>
  <si>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</si>
  <si>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</si>
  <si>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</si>
  <si>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</si>
  <si>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</si>
  <si>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</si>
  <si>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</si>
  <si>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</si>
  <si>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</si>
  <si>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</si>
  <si>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</si>
  <si>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</si>
  <si>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</si>
  <si>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</si>
  <si>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</si>
  <si>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</si>
  <si>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</si>
  <si>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</si>
  <si>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</si>
  <si>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</si>
  <si>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</si>
  <si>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</si>
  <si>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</si>
  <si>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</si>
  <si>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</si>
  <si>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</si>
  <si>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</si>
  <si>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</si>
  <si>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</si>
  <si>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</si>
  <si>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</si>
  <si>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</si>
  <si>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</si>
  <si>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</si>
  <si>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</si>
  <si>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</si>
  <si>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</si>
  <si>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</si>
  <si>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</si>
  <si>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</si>
  <si>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</si>
  <si>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</si>
  <si>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</si>
  <si>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</si>
  <si>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</si>
  <si>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</si>
  <si>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</si>
  <si>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</si>
  <si>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</si>
  <si>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</si>
  <si>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</si>
  <si>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</si>
  <si>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</si>
  <si>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</si>
  <si>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</si>
  <si>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</si>
  <si>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</si>
  <si>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</si>
  <si>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</si>
  <si>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</si>
  <si>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</si>
  <si>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</si>
  <si>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</si>
  <si>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</si>
  <si>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</si>
  <si>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</si>
  <si>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</si>
  <si>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</si>
  <si>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</si>
  <si>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</si>
  <si>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</si>
  <si>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</si>
  <si>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</si>
  <si>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</si>
  <si>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</si>
  <si>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</si>
  <si>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</si>
  <si>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</si>
  <si>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</si>
  <si>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</si>
  <si>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</si>
  <si>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</si>
  <si>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</si>
  <si>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</si>
  <si>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</si>
  <si>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</si>
  <si>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</si>
  <si>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</si>
  <si>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</si>
  <si>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</si>
  <si>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</si>
  <si>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</si>
  <si>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</si>
  <si>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</si>
  <si>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</si>
  <si>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</si>
  <si>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</si>
  <si>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</si>
  <si>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</si>
  <si>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</si>
  <si>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</si>
  <si>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</si>
  <si>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</si>
  <si>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</si>
  <si>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</si>
  <si>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</si>
  <si>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</si>
  <si>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</si>
  <si>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</si>
  <si>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</si>
  <si>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</si>
  <si>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</si>
  <si>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</si>
  <si>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</si>
  <si>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</si>
  <si>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</si>
  <si>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</si>
  <si>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</si>
  <si>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</si>
  <si>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</si>
  <si>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</si>
  <si>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</si>
  <si>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</si>
  <si>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</si>
  <si>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</si>
  <si>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</si>
  <si>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</si>
  <si>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</si>
  <si>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</si>
  <si>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</si>
  <si>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</si>
  <si>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</si>
  <si>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</si>
  <si>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</si>
  <si>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</si>
  <si>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</si>
  <si>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</si>
  <si>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</si>
  <si>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</si>
  <si>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</si>
  <si>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</si>
  <si>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</si>
  <si>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</si>
  <si>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</si>
  <si>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</si>
  <si>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</si>
  <si>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</si>
  <si>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</si>
  <si>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</si>
  <si>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</si>
  <si>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</si>
  <si>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</si>
  <si>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</si>
  <si>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</si>
  <si>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</si>
  <si>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</si>
  <si>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</si>
  <si>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</si>
  <si>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</si>
  <si>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</si>
  <si>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</si>
  <si>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</si>
  <si>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</si>
  <si>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</si>
  <si>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</si>
  <si>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</si>
  <si>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</si>
  <si>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</si>
  <si>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</si>
  <si>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</si>
  <si>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</si>
  <si>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</si>
  <si>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</si>
  <si>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</si>
  <si>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</si>
  <si>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</si>
  <si>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</si>
  <si>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</si>
  <si>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</si>
  <si>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</si>
  <si>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</si>
  <si>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</si>
  <si>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</si>
  <si>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</si>
  <si>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</si>
  <si>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</si>
  <si>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</si>
  <si>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</si>
  <si>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</si>
  <si>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</si>
  <si>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</si>
  <si>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</si>
  <si>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</si>
  <si>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</si>
  <si>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</si>
  <si>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</si>
  <si>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</si>
  <si>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</si>
  <si>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</si>
  <si>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</si>
  <si>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</si>
  <si>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</si>
  <si>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</si>
  <si>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</si>
  <si>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</si>
  <si>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</si>
  <si>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</si>
  <si>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</si>
  <si>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</si>
  <si>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</si>
  <si>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</si>
  <si>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</si>
  <si>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</si>
  <si>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</si>
  <si>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</si>
  <si>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</si>
  <si>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</si>
  <si>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</si>
  <si>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</si>
  <si>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</si>
  <si>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</si>
  <si>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</si>
  <si>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</si>
  <si>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</si>
  <si>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</si>
  <si>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</si>
  <si>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</si>
  <si>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</si>
  <si>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</si>
  <si>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</si>
  <si>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</si>
  <si>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</si>
  <si>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</si>
  <si>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</si>
  <si>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</si>
  <si>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</si>
  <si>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</si>
  <si>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</si>
  <si>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</si>
  <si>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</si>
  <si>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</si>
  <si>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</si>
  <si>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</si>
  <si>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</si>
  <si>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</si>
  <si>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</si>
  <si>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</si>
  <si>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</si>
  <si>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</si>
  <si>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</si>
  <si>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</si>
  <si>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</si>
  <si>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</si>
  <si>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</si>
  <si>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</si>
  <si>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</si>
  <si>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</si>
  <si>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</si>
  <si>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</si>
  <si>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</si>
  <si>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</si>
  <si>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</si>
  <si>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</si>
  <si>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</si>
  <si>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</si>
  <si>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</si>
  <si>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</si>
  <si>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</si>
  <si>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</si>
  <si>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</si>
  <si>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</si>
  <si>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</si>
  <si>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</si>
  <si>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</si>
  <si>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</si>
  <si>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</si>
  <si>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</si>
  <si>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</si>
  <si>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</si>
  <si>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</si>
  <si>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</si>
  <si>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</si>
  <si>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</si>
  <si>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</si>
  <si>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</si>
  <si>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</si>
  <si>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</si>
  <si>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</si>
  <si>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</si>
  <si>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</si>
  <si>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</si>
  <si>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</si>
  <si>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</si>
  <si>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</si>
  <si>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</si>
  <si>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</si>
  <si>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</si>
  <si>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</si>
  <si>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</si>
  <si>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</si>
  <si>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</si>
  <si>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</si>
  <si>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</si>
  <si>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</si>
  <si>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</si>
  <si>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</si>
  <si>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</si>
  <si>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</si>
  <si>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</si>
  <si>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</si>
  <si>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</si>
  <si>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</si>
  <si>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</si>
  <si>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</si>
  <si>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</si>
  <si>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</si>
  <si>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</si>
  <si>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</si>
  <si>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</si>
  <si>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</si>
  <si>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</si>
  <si>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</si>
  <si>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</si>
  <si>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</si>
  <si>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</si>
  <si>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</si>
  <si>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</si>
  <si>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</si>
  <si>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</si>
  <si>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</si>
  <si>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</si>
  <si>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</si>
  <si>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</si>
  <si>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</si>
  <si>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</si>
  <si>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</si>
  <si>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</si>
  <si>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</si>
  <si>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</si>
  <si>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</si>
  <si>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</si>
  <si>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</si>
  <si>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</si>
  <si>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</si>
  <si>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</si>
  <si>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</si>
  <si>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</si>
  <si>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</si>
  <si>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</si>
  <si>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</si>
  <si>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</si>
  <si>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</si>
  <si>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</si>
  <si>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</si>
  <si>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</si>
  <si>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</si>
  <si>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</si>
  <si>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</si>
  <si>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</si>
  <si>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</si>
  <si>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</si>
  <si>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</si>
  <si>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</si>
  <si>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</si>
  <si>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</si>
  <si>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</si>
  <si>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</si>
  <si>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</si>
  <si>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</si>
  <si>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</si>
  <si>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</si>
  <si>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</si>
  <si>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</si>
  <si>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</si>
  <si>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</si>
  <si>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</si>
  <si>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</si>
  <si>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</si>
  <si>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</si>
  <si>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</si>
  <si>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</si>
  <si>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</si>
  <si>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</si>
  <si>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</si>
  <si>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</si>
  <si>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</si>
  <si>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</si>
  <si>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</si>
  <si>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</si>
  <si>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</si>
  <si>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</si>
  <si>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</si>
  <si>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</si>
  <si>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</si>
  <si>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</si>
  <si>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</si>
  <si>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</si>
  <si>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</si>
  <si>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</si>
  <si>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</si>
  <si>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</si>
  <si>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</si>
  <si>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</si>
  <si>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</si>
  <si>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</si>
  <si>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</si>
  <si>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</si>
  <si>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</si>
  <si>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</si>
  <si>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</si>
  <si>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</si>
  <si>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</si>
  <si>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</si>
  <si>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</si>
  <si>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</si>
  <si>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</si>
  <si>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</si>
  <si>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</si>
  <si>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</si>
  <si>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</si>
  <si>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</si>
  <si>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</si>
  <si>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</si>
  <si>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</si>
  <si>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</si>
  <si>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</si>
  <si>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</si>
  <si>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</si>
  <si>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</si>
  <si>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</si>
  <si>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</si>
  <si>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</si>
  <si>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</si>
  <si>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</si>
  <si>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</si>
  <si>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</si>
  <si>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</si>
  <si>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</si>
  <si>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</si>
  <si>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</si>
  <si>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</si>
  <si>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</si>
  <si>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</si>
  <si>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</si>
  <si>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</si>
  <si>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</si>
  <si>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</si>
  <si>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</si>
  <si>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</si>
  <si>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</si>
  <si>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</si>
  <si>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</si>
  <si>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</si>
  <si>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</si>
  <si>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</si>
  <si>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</si>
  <si>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</si>
  <si>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</si>
  <si>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</si>
  <si>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</si>
  <si>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</si>
  <si>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</si>
  <si>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</si>
  <si>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</si>
  <si>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</si>
  <si>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</si>
  <si>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</si>
  <si>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</si>
  <si>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</si>
  <si>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</si>
  <si>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</si>
  <si>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</si>
  <si>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</si>
  <si>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</si>
  <si>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</si>
  <si>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</si>
  <si>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</si>
  <si>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</si>
  <si>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</si>
  <si>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</si>
  <si>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</si>
  <si>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</si>
  <si>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</si>
  <si>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</si>
  <si>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</si>
  <si>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</si>
  <si>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</si>
  <si>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</si>
  <si>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</si>
  <si>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</si>
  <si>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</si>
  <si>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</si>
  <si>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</si>
  <si>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</si>
  <si>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</si>
  <si>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</si>
  <si>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</si>
  <si>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</si>
  <si>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</si>
  <si>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</si>
  <si>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</si>
  <si>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</si>
  <si>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</si>
  <si>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</si>
  <si>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</si>
  <si>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</si>
  <si>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</si>
  <si>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</si>
  <si>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</si>
  <si>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</si>
  <si>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</si>
  <si>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</si>
  <si>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</si>
  <si>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</si>
  <si>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</si>
  <si>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</si>
  <si>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</si>
  <si>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</si>
  <si>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</si>
  <si>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</si>
  <si>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</si>
  <si>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</si>
  <si>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</si>
  <si>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</si>
  <si>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</si>
  <si>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</si>
  <si>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</si>
  <si>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</si>
  <si>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</si>
  <si>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</si>
  <si>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</si>
  <si>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</si>
  <si>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</si>
  <si>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</si>
  <si>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</si>
  <si>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</si>
  <si>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</si>
  <si>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</si>
  <si>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</si>
  <si>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</si>
  <si>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</si>
  <si>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</si>
  <si>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</si>
  <si>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</si>
  <si>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</si>
  <si>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</si>
  <si>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</si>
  <si>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</si>
  <si>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</si>
  <si>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</si>
  <si>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</si>
  <si>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</si>
  <si>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</si>
  <si>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</si>
  <si>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</si>
  <si>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</si>
  <si>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</si>
  <si>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</si>
  <si>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</si>
  <si>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</si>
  <si>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</si>
  <si>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</si>
  <si>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</si>
  <si>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</si>
  <si>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</si>
  <si>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</si>
  <si>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</si>
  <si>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</si>
  <si>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</si>
  <si>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</si>
  <si>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</si>
  <si>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</si>
  <si>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</si>
  <si>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</si>
  <si>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</si>
  <si>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</si>
  <si>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</si>
  <si>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</si>
  <si>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</si>
  <si>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</si>
  <si>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</si>
  <si>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</si>
  <si>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</si>
  <si>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</si>
  <si>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</si>
  <si>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</si>
  <si>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</si>
  <si>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</si>
  <si>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</si>
  <si>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</si>
  <si>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</si>
  <si>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</si>
  <si>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</si>
  <si>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</si>
  <si>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</si>
  <si>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</si>
  <si>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</si>
  <si>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</si>
  <si>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</si>
  <si>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</si>
  <si>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</si>
  <si>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</si>
  <si>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</si>
  <si>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</si>
  <si>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</si>
  <si>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</si>
  <si>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</si>
  <si>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</si>
  <si>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</si>
  <si>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</si>
  <si>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</si>
  <si>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</si>
  <si>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</si>
  <si>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</si>
  <si>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</si>
  <si>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</si>
  <si>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</si>
  <si>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</si>
  <si>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</si>
  <si>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</si>
  <si>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</si>
  <si>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</si>
  <si>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</si>
  <si>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</si>
  <si>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</si>
  <si>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</si>
  <si>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</si>
  <si>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</si>
  <si>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</si>
  <si>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</si>
  <si>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</si>
  <si>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</si>
  <si>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</si>
  <si>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</si>
  <si>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</si>
  <si>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</si>
  <si>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</si>
  <si>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</si>
  <si>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</si>
  <si>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</si>
  <si>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</si>
  <si>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</si>
  <si>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</si>
  <si>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</si>
  <si>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</si>
  <si>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</si>
  <si>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</si>
  <si>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</si>
  <si>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</si>
  <si>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</si>
  <si>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</si>
  <si>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</si>
  <si>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</si>
  <si>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</si>
  <si>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</si>
  <si>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</si>
  <si>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</si>
  <si>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</si>
  <si>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</si>
  <si>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</si>
  <si>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</si>
  <si>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</si>
  <si>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</si>
  <si>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</si>
  <si>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</si>
  <si>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</si>
  <si>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</si>
  <si>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</si>
  <si>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</si>
  <si>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</si>
  <si>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</si>
  <si>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</si>
  <si>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</si>
  <si>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</si>
  <si>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</si>
  <si>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</si>
  <si>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</si>
  <si>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</si>
  <si>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</si>
  <si>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</si>
  <si>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</si>
  <si>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</si>
  <si>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</si>
  <si>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</si>
  <si>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</si>
  <si>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</si>
  <si>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</si>
  <si>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</si>
  <si>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</si>
  <si>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</si>
  <si>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</si>
  <si>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</si>
  <si>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</si>
  <si>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</si>
  <si>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</si>
  <si>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</si>
  <si>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</si>
  <si>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</si>
  <si>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</si>
  <si>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</si>
  <si>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</si>
  <si>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</si>
  <si>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</si>
  <si>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</si>
  <si>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</si>
  <si>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</si>
  <si>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</si>
  <si>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</si>
  <si>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</si>
  <si>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</si>
  <si>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</si>
  <si>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</si>
  <si>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</si>
  <si>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</si>
  <si>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</si>
  <si>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</si>
  <si>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</si>
  <si>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</si>
  <si>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</si>
  <si>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</si>
  <si>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</si>
  <si>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</si>
  <si>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</si>
  <si>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</si>
  <si>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</si>
  <si>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</si>
  <si>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</si>
  <si>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</si>
  <si>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</si>
  <si>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</si>
  <si>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</si>
  <si>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</si>
  <si>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</si>
  <si>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</si>
  <si>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</si>
  <si>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</si>
  <si>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</si>
  <si>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</si>
  <si>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</si>
  <si>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</si>
  <si>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</si>
  <si>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</si>
  <si>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</si>
  <si>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</si>
  <si>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</si>
  <si>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</si>
  <si>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</si>
  <si>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</si>
  <si>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</si>
  <si>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</si>
  <si>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</si>
  <si>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</si>
  <si>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</si>
  <si>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</si>
  <si>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</si>
  <si>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</si>
  <si>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</si>
  <si>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</si>
  <si>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</si>
  <si>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</si>
  <si>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</si>
  <si>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</si>
  <si>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</si>
  <si>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</si>
  <si>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</si>
  <si>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</si>
  <si>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</si>
  <si>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</si>
  <si>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</si>
  <si>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</si>
  <si>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</si>
  <si>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</si>
  <si>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</si>
  <si>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</si>
  <si>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</si>
  <si>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</si>
  <si>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</si>
  <si>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</si>
  <si>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</si>
  <si>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</si>
  <si>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</si>
  <si>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</si>
  <si>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</si>
  <si>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</si>
  <si>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</si>
  <si>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</si>
  <si>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</si>
  <si>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</si>
  <si>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</si>
  <si>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</si>
  <si>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</si>
  <si>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</si>
  <si>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</si>
  <si>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</si>
  <si>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</si>
  <si>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</si>
  <si>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</si>
  <si>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</si>
  <si>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</si>
  <si>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</si>
  <si>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</si>
  <si>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</si>
  <si>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</si>
  <si>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</si>
  <si>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</si>
  <si>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</si>
  <si>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</si>
  <si>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</si>
  <si>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</si>
  <si>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</si>
  <si>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</si>
  <si>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</si>
  <si>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</si>
  <si>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</si>
  <si>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</si>
  <si>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</si>
  <si>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</si>
  <si>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</si>
  <si>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</si>
  <si>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</si>
  <si>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</si>
  <si>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</si>
  <si>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</si>
  <si>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</si>
  <si>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</si>
  <si>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</si>
  <si>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</si>
  <si>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</si>
  <si>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</si>
  <si>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</si>
  <si>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</si>
  <si>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</si>
  <si>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</si>
  <si>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</si>
  <si>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</si>
  <si>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</si>
  <si>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</si>
  <si>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</si>
  <si>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</si>
  <si>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</si>
  <si>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</si>
  <si>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</si>
  <si>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</si>
  <si>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</si>
  <si>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</si>
  <si>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</si>
  <si>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</si>
  <si>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</si>
  <si>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</si>
  <si>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</si>
  <si>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</si>
  <si>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</si>
  <si>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</si>
  <si>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</si>
  <si>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</si>
  <si>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</si>
  <si>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</si>
  <si>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</si>
  <si>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</si>
  <si>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</si>
  <si>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</si>
  <si>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</si>
  <si>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</si>
  <si>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</si>
  <si>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</si>
  <si>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</si>
  <si>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</si>
  <si>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</si>
  <si>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</si>
  <si>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</si>
  <si>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</si>
  <si>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</si>
  <si>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</si>
  <si>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</si>
  <si>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</si>
  <si>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</si>
  <si>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</si>
  <si>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</si>
  <si>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</si>
  <si>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</si>
  <si>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</si>
  <si>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</si>
  <si>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</si>
  <si>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</si>
  <si>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</si>
  <si>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</si>
  <si>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</si>
  <si>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</si>
  <si>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</si>
  <si>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</si>
  <si>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</si>
  <si>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</si>
  <si>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</si>
  <si>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</si>
  <si>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</si>
  <si>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</si>
  <si>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</si>
  <si>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</si>
  <si>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</si>
  <si>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</si>
  <si>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</si>
  <si>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</si>
  <si>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</si>
  <si>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</si>
  <si>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</si>
  <si>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</si>
  <si>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</si>
  <si>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</si>
  <si>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</si>
  <si>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</si>
  <si>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</si>
  <si>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</si>
  <si>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</si>
  <si>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</si>
  <si>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</si>
  <si>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</si>
  <si>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</si>
  <si>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</si>
  <si>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</si>
  <si>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</si>
  <si>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</si>
  <si>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</si>
  <si>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</si>
  <si>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</si>
  <si>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</si>
  <si>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</si>
  <si>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</si>
  <si>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</si>
  <si>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</si>
  <si>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</si>
  <si>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</si>
  <si>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</si>
  <si>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</si>
  <si>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</si>
  <si>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</si>
  <si>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</si>
  <si>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</si>
  <si>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</si>
  <si>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</si>
  <si>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</si>
  <si>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</si>
  <si>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</si>
  <si>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</si>
  <si>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</si>
  <si>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</si>
  <si>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</si>
  <si>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</si>
  <si>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</si>
  <si>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</si>
  <si>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</si>
  <si>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</si>
  <si>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</si>
  <si>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</si>
  <si>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</si>
  <si>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</si>
  <si>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</si>
  <si>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</si>
  <si>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</si>
  <si>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</si>
  <si>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</si>
  <si>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</si>
  <si>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</si>
  <si>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</si>
  <si>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</si>
  <si>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</si>
  <si>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</si>
  <si>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</si>
  <si>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</si>
  <si>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</si>
  <si>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</si>
  <si>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</si>
  <si>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</si>
  <si>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</si>
  <si>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</si>
  <si>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</si>
  <si>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</si>
  <si>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</si>
  <si>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</si>
  <si>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</si>
  <si>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</si>
  <si>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</si>
  <si>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</si>
  <si>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</si>
  <si>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</si>
  <si>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</si>
  <si>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</si>
  <si>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</si>
  <si>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</si>
  <si>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</si>
  <si>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</si>
  <si>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</si>
  <si>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</si>
  <si>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</si>
  <si>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</si>
  <si>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</si>
  <si>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</si>
  <si>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</si>
  <si>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</si>
  <si>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</si>
  <si>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</si>
  <si>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</si>
  <si>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</si>
  <si>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</si>
  <si>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</si>
  <si>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</si>
  <si>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</si>
  <si>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</si>
  <si>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</si>
  <si>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</si>
  <si>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</si>
  <si>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</si>
  <si>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</si>
  <si>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</si>
  <si>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</si>
  <si>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</si>
  <si>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</si>
  <si>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</si>
  <si>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</si>
  <si>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</si>
  <si>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</si>
  <si>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</si>
  <si>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</si>
  <si>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</si>
  <si>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</si>
  <si>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</si>
  <si>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</si>
  <si>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</si>
  <si>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</si>
  <si>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</si>
  <si>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</si>
  <si>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</si>
  <si>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</si>
  <si>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</si>
  <si>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</si>
  <si>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</si>
  <si>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</si>
  <si>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</si>
  <si>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</si>
  <si>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</si>
  <si>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</si>
  <si>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</si>
  <si>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</si>
  <si>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</si>
  <si>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</si>
  <si>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</si>
  <si>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</si>
  <si>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</si>
  <si>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</si>
  <si>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</si>
  <si>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</si>
  <si>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</si>
  <si>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</si>
  <si>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</si>
  <si>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</si>
  <si>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</si>
  <si>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</si>
  <si>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</si>
  <si>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</si>
  <si>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</si>
  <si>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</si>
  <si>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</si>
  <si>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</si>
  <si>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</si>
  <si>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</si>
  <si>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</si>
  <si>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</si>
  <si>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</si>
  <si>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</si>
  <si>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</si>
  <si>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</si>
  <si>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</si>
  <si>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</si>
  <si>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</si>
  <si>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</si>
  <si>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</si>
  <si>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</si>
  <si>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</si>
  <si>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</si>
  <si>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</si>
  <si>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</si>
  <si>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</si>
  <si>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</si>
  <si>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</si>
  <si>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</si>
  <si>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</si>
  <si>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</si>
  <si>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</si>
  <si>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</si>
  <si>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</si>
  <si>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</si>
  <si>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</si>
  <si>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</si>
  <si>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</si>
  <si>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</si>
  <si>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</si>
  <si>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</si>
  <si>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</si>
  <si>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</si>
  <si>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</si>
  <si>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</si>
  <si>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</si>
  <si>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</si>
  <si>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</si>
  <si>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</si>
  <si>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</si>
  <si>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</si>
  <si>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</si>
  <si>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</si>
  <si>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</si>
  <si>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</si>
  <si>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</si>
  <si>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</si>
  <si>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</si>
  <si>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</si>
  <si>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</si>
  <si>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</si>
  <si>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</si>
  <si>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</si>
  <si>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</si>
  <si>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</si>
  <si>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</si>
  <si>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</si>
  <si>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</si>
  <si>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</si>
  <si>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</si>
  <si>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</si>
  <si>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</si>
  <si>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</si>
  <si>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</si>
  <si>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</si>
  <si>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</si>
  <si>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</si>
  <si>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</si>
  <si>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</si>
  <si>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</si>
  <si>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</si>
  <si>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</si>
  <si>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</si>
  <si>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</si>
  <si>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</si>
  <si>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</si>
  <si>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</si>
  <si>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</si>
  <si>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</si>
  <si>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</si>
  <si>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</si>
  <si>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</si>
  <si>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</si>
  <si>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</si>
  <si>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</si>
  <si>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</si>
  <si>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</si>
  <si>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</si>
  <si>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</si>
  <si>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</si>
  <si>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</si>
  <si>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</si>
  <si>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</si>
  <si>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</si>
  <si>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</si>
  <si>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</si>
  <si>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</si>
  <si>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</si>
  <si>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</si>
  <si>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</si>
  <si>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</si>
  <si>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</si>
  <si>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</si>
  <si>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</si>
  <si>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</si>
  <si>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</si>
  <si>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</si>
  <si>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</si>
  <si>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</si>
  <si>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</si>
  <si>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</si>
  <si>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</si>
  <si>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</si>
  <si>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</si>
  <si>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</si>
  <si>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</si>
  <si>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</si>
  <si>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</si>
  <si>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</si>
  <si>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</si>
  <si>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</si>
  <si>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</si>
  <si>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</si>
  <si>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</si>
  <si>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</si>
  <si>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</si>
  <si>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</si>
  <si>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</si>
  <si>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</si>
  <si>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</si>
  <si>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</si>
  <si>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</si>
  <si>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</si>
  <si>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</si>
  <si>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</si>
  <si>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</si>
  <si>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</si>
  <si>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</si>
  <si>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</si>
  <si>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</si>
  <si>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</si>
  <si>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</si>
  <si>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</si>
  <si>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</si>
  <si>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</si>
  <si>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</si>
  <si>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</si>
  <si>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</si>
  <si>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</si>
  <si>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</si>
  <si>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</si>
  <si>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</si>
  <si>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</si>
  <si>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</si>
  <si>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</si>
  <si>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</si>
  <si>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</si>
  <si>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</si>
  <si>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</si>
  <si>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</si>
  <si>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</si>
  <si>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</si>
  <si>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</si>
  <si>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</si>
  <si>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</si>
  <si>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</si>
  <si>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</si>
  <si>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</si>
  <si>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</si>
  <si>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</si>
  <si>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</si>
  <si>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</si>
  <si>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</si>
  <si>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</si>
  <si>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</si>
  <si>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</si>
  <si>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</si>
  <si>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</si>
  <si>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</si>
  <si>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</si>
  <si>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</si>
  <si>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</si>
  <si>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</si>
  <si>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</si>
  <si>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</si>
  <si>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</si>
  <si>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</si>
  <si>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</si>
  <si>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</si>
  <si>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</si>
  <si>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</si>
  <si>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</si>
  <si>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</si>
  <si>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</si>
  <si>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</si>
  <si>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</si>
  <si>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</si>
  <si>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</si>
  <si>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</si>
  <si>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</si>
  <si>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</si>
  <si>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</si>
  <si>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</si>
  <si>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</si>
  <si>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</si>
  <si>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</si>
  <si>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</si>
  <si>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</si>
  <si>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</si>
  <si>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</si>
  <si>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</si>
  <si>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</si>
  <si>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</si>
  <si>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</si>
  <si>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</si>
  <si>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</si>
  <si>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</si>
  <si>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</si>
  <si>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</si>
  <si>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</si>
  <si>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</si>
  <si>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</si>
  <si>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</si>
  <si>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</si>
  <si>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</si>
  <si>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</si>
  <si>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</si>
  <si>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</si>
  <si>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</si>
  <si>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</si>
  <si>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</si>
  <si>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</si>
  <si>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</si>
  <si>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</si>
  <si>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</si>
  <si>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</si>
  <si>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</si>
  <si>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</si>
  <si>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</si>
  <si>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</si>
  <si>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</si>
  <si>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</si>
  <si>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</si>
  <si>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</si>
  <si>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</si>
  <si>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</si>
  <si>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</si>
  <si>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</si>
  <si>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</si>
  <si>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</si>
  <si>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</si>
  <si>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</si>
  <si>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</si>
  <si>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</si>
  <si>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</si>
  <si>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</si>
  <si>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</si>
  <si>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</si>
  <si>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</si>
  <si>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</si>
  <si>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</si>
  <si>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</si>
  <si>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</si>
  <si>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</si>
  <si>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</si>
  <si>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</si>
  <si>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</si>
  <si>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</si>
  <si>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</si>
  <si>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</si>
  <si>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</si>
  <si>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</si>
  <si>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</si>
  <si>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</si>
  <si>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</si>
  <si>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</si>
  <si>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</si>
  <si>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</si>
  <si>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</si>
  <si>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</si>
  <si>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</si>
  <si>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</si>
  <si>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</si>
  <si>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</si>
  <si>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</si>
  <si>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</si>
  <si>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</si>
  <si>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</si>
  <si>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</si>
  <si>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</si>
  <si>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</si>
  <si>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</si>
  <si>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</si>
  <si>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</si>
  <si>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</si>
  <si>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</si>
  <si>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</si>
  <si>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</si>
  <si>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</si>
  <si>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</si>
  <si>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</si>
  <si>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</si>
  <si>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</si>
  <si>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</si>
  <si>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</si>
  <si>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</si>
  <si>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</si>
  <si>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</si>
  <si>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</si>
  <si>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</si>
  <si>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</si>
  <si>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</si>
  <si>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</si>
  <si>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</si>
  <si>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</si>
  <si>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</si>
  <si>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</si>
  <si>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</si>
  <si>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</si>
  <si>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</si>
  <si>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</si>
  <si>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</si>
  <si>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</si>
  <si>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</si>
  <si>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</si>
  <si>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</si>
  <si>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</si>
  <si>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</si>
  <si>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</si>
  <si>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</si>
  <si>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</si>
  <si>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</si>
  <si>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</si>
  <si>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</si>
  <si>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</si>
  <si>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</si>
  <si>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</si>
  <si>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</si>
  <si>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</si>
  <si>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</si>
  <si>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</si>
  <si>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</si>
  <si>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</si>
  <si>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</si>
  <si>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</si>
  <si>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</si>
  <si>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</si>
  <si>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</si>
  <si>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</si>
  <si>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</si>
  <si>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</si>
  <si>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</si>
  <si>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</si>
  <si>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</si>
  <si>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</si>
  <si>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</si>
  <si>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</si>
  <si>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</si>
  <si>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</si>
  <si>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</si>
  <si>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</si>
  <si>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</si>
  <si>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</si>
  <si>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</si>
  <si>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</si>
  <si>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</si>
  <si>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</si>
  <si>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</si>
  <si>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</si>
  <si>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</si>
  <si>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</si>
  <si>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</si>
  <si>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</si>
  <si>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</si>
  <si>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</si>
  <si>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</si>
  <si>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</si>
  <si>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</si>
  <si>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</si>
  <si>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</si>
  <si>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</si>
  <si>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</si>
  <si>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</si>
  <si>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</si>
  <si>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</si>
  <si>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</si>
  <si>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</si>
  <si>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</si>
  <si>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</si>
  <si>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</si>
  <si>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</si>
  <si>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</si>
  <si>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</si>
  <si>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</si>
  <si>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</si>
  <si>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</si>
  <si>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</si>
  <si>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</si>
  <si>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</si>
  <si>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</si>
  <si>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</si>
  <si>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</si>
  <si>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</si>
  <si>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</si>
  <si>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</si>
  <si>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</si>
  <si>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</si>
  <si>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</si>
  <si>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</si>
  <si>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</si>
  <si>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</si>
  <si>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</si>
  <si>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</si>
  <si>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</si>
  <si>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</si>
  <si>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</si>
  <si>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</si>
  <si>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</si>
  <si>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</si>
  <si>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</si>
  <si>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</si>
  <si>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</si>
  <si>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</si>
  <si>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</si>
  <si>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</si>
  <si>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</si>
  <si>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</si>
  <si>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</si>
  <si>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</si>
  <si>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</si>
  <si>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</si>
  <si>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</si>
  <si>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</si>
  <si>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</si>
  <si>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</si>
  <si>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</si>
  <si>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</si>
  <si>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</si>
  <si>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</si>
  <si>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</si>
  <si>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</si>
  <si>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</si>
  <si>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</si>
  <si>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</si>
  <si>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</si>
  <si>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</si>
  <si>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</si>
  <si>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</si>
  <si>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</si>
  <si>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</si>
  <si>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</si>
  <si>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</si>
  <si>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</si>
  <si>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</si>
  <si>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</si>
  <si>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</si>
  <si>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</si>
  <si>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</si>
  <si>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</si>
  <si>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</si>
  <si>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</si>
  <si>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</si>
  <si>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</si>
  <si>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</si>
  <si>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</si>
  <si>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</si>
  <si>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</si>
  <si>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</si>
  <si>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</si>
  <si>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</si>
  <si>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</si>
  <si>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</si>
  <si>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</si>
  <si>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</si>
  <si>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</si>
  <si>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</si>
  <si>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</si>
  <si>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</si>
  <si>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</si>
  <si>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</si>
  <si>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</si>
  <si>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</si>
  <si>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</si>
  <si>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</si>
  <si>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</si>
  <si>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</si>
  <si>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</si>
  <si>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</si>
  <si>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</si>
  <si>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</si>
  <si>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</si>
  <si>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</si>
  <si>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</si>
  <si>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</si>
  <si>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</si>
  <si>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</si>
  <si>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</si>
  <si>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</si>
  <si>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</si>
  <si>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</si>
  <si>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</si>
  <si>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</si>
  <si>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</si>
  <si>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</si>
  <si>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</si>
  <si>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</si>
  <si>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</si>
  <si>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</si>
  <si>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</si>
  <si>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</si>
  <si>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</si>
  <si>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</si>
  <si>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</si>
  <si>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</si>
  <si>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</si>
  <si>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</si>
  <si>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</si>
  <si>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</si>
  <si>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</si>
  <si>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</si>
  <si>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</si>
  <si>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</si>
  <si>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</si>
  <si>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</si>
  <si>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</si>
  <si>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</si>
  <si>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</si>
  <si>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</si>
  <si>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</si>
  <si>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</si>
  <si>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</si>
  <si>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</si>
  <si>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</si>
  <si>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</si>
  <si>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</si>
  <si>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</si>
  <si>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</si>
  <si>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</si>
  <si>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</si>
  <si>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</si>
  <si>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</si>
  <si>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</si>
  <si>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</si>
  <si>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</si>
  <si>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</si>
  <si>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</si>
  <si>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</si>
  <si>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</si>
  <si>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</si>
  <si>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</si>
  <si>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</si>
  <si>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</si>
  <si>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</si>
  <si>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</si>
  <si>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</si>
  <si>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</si>
  <si>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</si>
  <si>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</si>
  <si>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</si>
  <si>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</si>
  <si>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</si>
  <si>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</si>
  <si>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</si>
  <si>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</si>
  <si>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</si>
  <si>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</si>
  <si>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</si>
  <si>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</si>
  <si>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</si>
  <si>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</si>
  <si>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</si>
  <si>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</si>
  <si>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</si>
  <si>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</si>
  <si>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</si>
  <si>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</si>
  <si>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</si>
  <si>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</si>
  <si>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</si>
  <si>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</si>
  <si>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</si>
  <si>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</si>
  <si>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</si>
  <si>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</si>
  <si>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</si>
  <si>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</si>
  <si>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</si>
  <si>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</si>
  <si>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</si>
  <si>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</si>
  <si>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</si>
  <si>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</si>
  <si>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</si>
  <si>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</si>
  <si>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</si>
  <si>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</si>
  <si>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</si>
  <si>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</si>
  <si>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</si>
  <si>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</si>
  <si>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</si>
  <si>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</si>
  <si>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</si>
  <si>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</si>
  <si>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</si>
  <si>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</si>
  <si>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</si>
  <si>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</si>
  <si>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</si>
  <si>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</si>
  <si>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</si>
  <si>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</si>
  <si>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</si>
  <si>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</si>
  <si>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</si>
  <si>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</si>
  <si>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</si>
  <si>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</si>
  <si>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</si>
  <si>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</si>
  <si>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</si>
  <si>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</si>
  <si>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</si>
  <si>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</si>
  <si>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</si>
  <si>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</si>
  <si>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</si>
  <si>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</si>
  <si>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</si>
  <si>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</si>
  <si>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</si>
  <si>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</si>
  <si>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</si>
  <si>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</si>
  <si>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</si>
  <si>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</si>
  <si>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</si>
  <si>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</si>
  <si>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</si>
  <si>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</si>
  <si>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</si>
  <si>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</si>
  <si>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</si>
  <si>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</si>
  <si>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</si>
  <si>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</si>
  <si>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</si>
  <si>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</si>
  <si>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</si>
  <si>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</si>
  <si>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</si>
  <si>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</si>
  <si>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</si>
  <si>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</si>
  <si>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</si>
  <si>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</si>
  <si>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</si>
  <si>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</si>
  <si>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</si>
  <si>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</si>
  <si>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</si>
  <si>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</si>
  <si>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</si>
  <si>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</si>
  <si>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</si>
  <si>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</si>
  <si>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</si>
  <si>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</si>
  <si>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</si>
  <si>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</si>
  <si>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</si>
  <si>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</si>
  <si>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</si>
  <si>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</si>
  <si>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</si>
  <si>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</si>
  <si>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</si>
  <si>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</si>
  <si>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</si>
  <si>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</si>
  <si>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</si>
  <si>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</si>
  <si>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</si>
  <si>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</si>
  <si>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</si>
  <si>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</si>
  <si>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</si>
  <si>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</si>
  <si>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</si>
  <si>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</si>
  <si>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</si>
  <si>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</si>
  <si>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</si>
  <si>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</si>
  <si>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</si>
  <si>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</si>
  <si>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</si>
  <si>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</si>
  <si>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</si>
  <si>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</si>
  <si>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</si>
  <si>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</si>
  <si>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</si>
  <si>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</si>
  <si>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</si>
  <si>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</si>
  <si>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</si>
  <si>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</si>
  <si>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</si>
  <si>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</si>
  <si>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</si>
  <si>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</si>
  <si>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</si>
  <si>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</si>
  <si>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</si>
  <si>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</si>
  <si>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</si>
  <si>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</si>
  <si>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</si>
  <si>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</si>
  <si>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</si>
  <si>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</si>
  <si>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</si>
  <si>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</si>
  <si>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</si>
  <si>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</si>
  <si>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</si>
  <si>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</si>
  <si>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</si>
  <si>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</si>
  <si>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</si>
  <si>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</si>
  <si>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</si>
  <si>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</si>
  <si>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</si>
  <si>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</si>
  <si>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</si>
  <si>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</si>
  <si>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</si>
  <si>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</si>
  <si>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</si>
  <si>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</si>
  <si>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</si>
  <si>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</si>
  <si>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</si>
  <si>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</si>
  <si>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</si>
  <si>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</si>
  <si>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</si>
  <si>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</si>
  <si>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</si>
  <si>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</si>
  <si>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</si>
  <si>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</si>
  <si>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</si>
  <si>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</si>
  <si>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</si>
  <si>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</si>
  <si>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</si>
  <si>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</si>
  <si>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</si>
  <si>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</si>
  <si>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</si>
  <si>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</si>
  <si>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</si>
  <si>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</si>
  <si>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</si>
  <si>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</si>
  <si>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</si>
  <si>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</si>
  <si>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</si>
  <si>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</si>
  <si>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</si>
  <si>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</si>
  <si>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</si>
  <si>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</si>
  <si>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</si>
  <si>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</si>
  <si>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</si>
  <si>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</si>
  <si>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</si>
  <si>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</si>
  <si>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</si>
  <si>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</si>
  <si>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</si>
  <si>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</si>
  <si>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</si>
  <si>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</si>
  <si>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</si>
  <si>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</si>
  <si>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</si>
  <si>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</si>
  <si>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</si>
  <si>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</si>
  <si>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</si>
  <si>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</si>
  <si>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</si>
  <si>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</si>
  <si>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</si>
  <si>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</si>
  <si>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</si>
  <si>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</si>
  <si>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</si>
  <si>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</si>
  <si>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</si>
  <si>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</si>
  <si>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</si>
  <si>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</si>
  <si>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</si>
  <si>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</si>
  <si>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</si>
  <si>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</si>
  <si>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</si>
  <si>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</si>
  <si>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</si>
  <si>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</si>
  <si>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</si>
  <si>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</si>
  <si>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</si>
  <si>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</si>
  <si>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</si>
  <si>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</si>
  <si>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</si>
  <si>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</si>
  <si>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</si>
  <si>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</si>
  <si>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</si>
  <si>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</si>
  <si>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</si>
  <si>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</si>
  <si>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</si>
  <si>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</si>
  <si>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</si>
  <si>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</si>
  <si>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</si>
  <si>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</si>
  <si>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</si>
  <si>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</si>
  <si>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</si>
  <si>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</si>
  <si>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</si>
  <si>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</si>
  <si>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</si>
  <si>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</si>
  <si>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</si>
  <si>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</si>
  <si>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</si>
  <si>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</si>
  <si>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</si>
  <si>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</si>
  <si>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</si>
  <si>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</si>
  <si>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</si>
  <si>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</si>
  <si>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</si>
  <si>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</si>
  <si>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</si>
  <si>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</si>
  <si>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</si>
  <si>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</si>
  <si>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</si>
  <si>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</si>
  <si>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</si>
  <si>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</si>
  <si>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</si>
  <si>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</si>
  <si>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</si>
  <si>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</si>
  <si>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</si>
  <si>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</si>
  <si>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</si>
  <si>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</si>
  <si>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</si>
  <si>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</si>
  <si>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</si>
  <si>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</si>
  <si>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</si>
  <si>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</si>
  <si>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</si>
  <si>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</si>
  <si>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</si>
  <si>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</si>
  <si>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</si>
  <si>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</si>
  <si>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</si>
  <si>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</si>
  <si>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</si>
  <si>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</si>
  <si>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</si>
  <si>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</si>
  <si>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</si>
  <si>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</si>
  <si>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</si>
  <si>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</si>
  <si>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</si>
  <si>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</si>
  <si>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</si>
  <si>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</si>
  <si>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</si>
  <si>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</si>
  <si>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</si>
  <si>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</si>
  <si>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</si>
  <si>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</si>
  <si>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</si>
  <si>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</si>
  <si>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</si>
  <si>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</si>
  <si>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</si>
  <si>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</si>
  <si>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</si>
  <si>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</si>
  <si>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</si>
  <si>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</si>
  <si>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</si>
  <si>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</si>
  <si>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</si>
  <si>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</si>
  <si>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</si>
  <si>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</si>
  <si>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</si>
  <si>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</si>
  <si>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</si>
  <si>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</si>
  <si>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</si>
  <si>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</si>
  <si>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</si>
  <si>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</si>
  <si>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</si>
  <si>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</si>
  <si>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</si>
  <si>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</si>
  <si>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</si>
  <si>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</si>
  <si>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</si>
  <si>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</si>
  <si>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</si>
  <si>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</si>
  <si>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</si>
  <si>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</si>
  <si>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</si>
  <si>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</si>
  <si>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</si>
  <si>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</si>
  <si>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</si>
  <si>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</si>
  <si>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</si>
  <si>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</si>
  <si>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</si>
  <si>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</si>
  <si>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</si>
  <si>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</si>
  <si>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</si>
  <si>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</si>
  <si>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</si>
  <si>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</si>
  <si>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</si>
  <si>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</si>
  <si>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</si>
  <si>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</si>
  <si>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</si>
  <si>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</si>
  <si>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</si>
  <si>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</si>
  <si>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</si>
  <si>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</si>
  <si>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</si>
  <si>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</si>
  <si>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</si>
  <si>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</si>
  <si>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</si>
  <si>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</si>
  <si>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</si>
  <si>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</si>
  <si>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</si>
  <si>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</si>
  <si>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</si>
  <si>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</si>
  <si>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</si>
  <si>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</si>
  <si>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</si>
  <si>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</si>
  <si>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</si>
  <si>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</si>
  <si>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</si>
  <si>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</si>
  <si>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</si>
  <si>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</si>
  <si>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</si>
  <si>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</si>
  <si>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</si>
  <si>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</si>
  <si>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</si>
  <si>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</si>
  <si>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</si>
  <si>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</si>
  <si>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</si>
  <si>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</si>
  <si>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</si>
  <si>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</si>
  <si>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</si>
  <si>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</si>
  <si>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</si>
  <si>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</si>
  <si>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</si>
  <si>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</si>
  <si>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</si>
  <si>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</si>
  <si>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</si>
  <si>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</si>
  <si>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</si>
  <si>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</si>
  <si>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</si>
  <si>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</si>
  <si>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</si>
  <si>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</si>
  <si>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</si>
  <si>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</si>
  <si>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</si>
  <si>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</si>
  <si>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</si>
  <si>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</si>
  <si>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</si>
  <si>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</si>
  <si>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</si>
  <si>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</si>
  <si>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</si>
  <si>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</si>
  <si>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</si>
  <si>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</si>
  <si>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</si>
  <si>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</si>
  <si>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</si>
  <si>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</si>
  <si>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</si>
  <si>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</si>
  <si>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</si>
  <si>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</si>
  <si>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</si>
  <si>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</si>
  <si>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</si>
  <si>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</si>
  <si>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</si>
  <si>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</si>
  <si>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</si>
  <si>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</si>
  <si>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</si>
  <si>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</si>
  <si>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</si>
  <si>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</si>
  <si>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</si>
  <si>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</si>
  <si>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</si>
  <si>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</si>
  <si>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</si>
  <si>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</si>
  <si>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</si>
  <si>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</si>
  <si>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</si>
  <si>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</si>
  <si>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</si>
  <si>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</si>
  <si>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</si>
  <si>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</si>
  <si>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</si>
  <si>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</si>
  <si>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</si>
  <si>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</si>
  <si>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</si>
  <si>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</si>
  <si>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</si>
  <si>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</si>
  <si>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</si>
  <si>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</si>
  <si>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</si>
  <si>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</si>
  <si>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</si>
  <si>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</si>
  <si>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</si>
  <si>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</si>
  <si>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</si>
  <si>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</si>
  <si>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</si>
  <si>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</si>
  <si>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</si>
  <si>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</si>
  <si>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</si>
  <si>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</si>
  <si>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</si>
  <si>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</si>
  <si>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</si>
  <si>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</si>
  <si>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</si>
  <si>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</si>
  <si>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</si>
  <si>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</si>
  <si>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</si>
  <si>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</si>
  <si>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</si>
  <si>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</si>
  <si>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</si>
  <si>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</si>
  <si>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</si>
  <si>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</si>
  <si>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</si>
  <si>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</si>
  <si>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</si>
  <si>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</si>
  <si>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</si>
  <si>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</si>
  <si>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</si>
  <si>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</si>
  <si>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</si>
  <si>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</si>
  <si>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</si>
  <si>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</si>
  <si>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</si>
  <si>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</si>
  <si>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</si>
  <si>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</si>
  <si>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</si>
  <si>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</si>
  <si>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</si>
  <si>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</si>
  <si>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</si>
  <si>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</si>
  <si>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</si>
  <si>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</si>
  <si>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</si>
  <si>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</si>
  <si>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</si>
  <si>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</si>
  <si>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</si>
  <si>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</si>
  <si>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</si>
  <si>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</si>
  <si>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</si>
  <si>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</si>
  <si>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</si>
  <si>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</si>
  <si>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</si>
  <si>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</si>
  <si>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</si>
  <si>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</si>
  <si>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</si>
  <si>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</si>
  <si>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</si>
  <si>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</si>
  <si>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</si>
  <si>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</si>
  <si>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</si>
  <si>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</si>
  <si>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</si>
  <si>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</si>
  <si>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</si>
  <si>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</si>
  <si>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</si>
  <si>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</si>
  <si>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</si>
  <si>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</si>
  <si>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</si>
  <si>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</si>
  <si>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</si>
  <si>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</si>
  <si>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</si>
  <si>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</si>
  <si>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</si>
  <si>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</si>
  <si>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</si>
  <si>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</si>
  <si>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</si>
  <si>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</si>
  <si>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</si>
  <si>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</si>
  <si>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</si>
  <si>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</si>
  <si>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</si>
  <si>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</si>
  <si>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</si>
  <si>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</si>
  <si>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</si>
  <si>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</si>
  <si>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</si>
  <si>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</si>
  <si>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</si>
  <si>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</si>
  <si>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</si>
  <si>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</si>
  <si>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</si>
  <si>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</si>
  <si>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</si>
  <si>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</si>
  <si>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</si>
  <si>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</si>
  <si>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</si>
  <si>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</si>
  <si>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</si>
  <si>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</si>
  <si>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</si>
  <si>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</si>
  <si>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</si>
  <si>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</si>
  <si>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</si>
  <si>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</si>
  <si>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</si>
  <si>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</si>
  <si>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</si>
  <si>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</si>
  <si>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</si>
  <si>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</si>
  <si>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</si>
  <si>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</si>
  <si>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</si>
  <si>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</si>
  <si>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</si>
  <si>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</si>
  <si>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</si>
  <si>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</si>
  <si>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</si>
  <si>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</si>
  <si>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</si>
  <si>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</si>
  <si>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</si>
  <si>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</si>
  <si>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</si>
  <si>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</si>
  <si>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</si>
  <si>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</si>
  <si>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</si>
  <si>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</si>
  <si>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</si>
  <si>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</si>
  <si>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</si>
  <si>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</si>
  <si>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</si>
  <si>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</si>
  <si>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</si>
  <si>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</si>
  <si>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</si>
  <si>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</si>
  <si>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</si>
  <si>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</si>
  <si>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</si>
  <si>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</si>
  <si>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</si>
  <si>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</si>
  <si>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</si>
  <si>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</si>
  <si>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</si>
  <si>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</si>
  <si>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</si>
  <si>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</si>
  <si>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</si>
  <si>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</si>
  <si>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</si>
  <si>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</si>
  <si>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</si>
  <si>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</si>
  <si>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</si>
  <si>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</si>
  <si>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</si>
  <si>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</si>
  <si>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</si>
  <si>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</si>
  <si>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</si>
  <si>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</si>
  <si>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</si>
  <si>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</si>
  <si>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</si>
  <si>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</si>
  <si>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</si>
  <si>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</si>
  <si>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</si>
  <si>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</si>
  <si>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</si>
  <si>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</si>
  <si>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</si>
  <si>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</si>
  <si>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</si>
  <si>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</si>
  <si>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</si>
  <si>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</si>
  <si>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</si>
  <si>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</si>
  <si>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</si>
  <si>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</si>
  <si>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</si>
  <si>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</si>
  <si>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</si>
  <si>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</si>
  <si>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</si>
  <si>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</si>
  <si>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</si>
  <si>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</si>
  <si>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</si>
  <si>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</si>
  <si>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</si>
  <si>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</si>
  <si>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</si>
  <si>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</si>
  <si>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</si>
  <si>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</si>
  <si>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</si>
  <si>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</si>
  <si>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</si>
  <si>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</si>
  <si>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</si>
  <si>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</si>
  <si>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</si>
  <si>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</si>
  <si>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</si>
  <si>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</si>
  <si>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</si>
  <si>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</si>
  <si>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</si>
  <si>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</si>
  <si>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</si>
  <si>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</si>
  <si>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</si>
  <si>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</si>
  <si>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</si>
  <si>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</si>
  <si>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</si>
  <si>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</si>
  <si>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</si>
  <si>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</si>
  <si>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</si>
  <si>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</si>
  <si>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</si>
  <si>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</si>
  <si>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</si>
  <si>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</si>
  <si>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</si>
  <si>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</si>
  <si>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</si>
  <si>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</si>
  <si>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</si>
  <si>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</si>
  <si>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</si>
  <si>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</si>
  <si>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</si>
  <si>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</si>
  <si>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</si>
  <si>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</si>
  <si>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</si>
  <si>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</si>
  <si>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</si>
  <si>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</si>
  <si>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</si>
  <si>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</si>
  <si>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</si>
  <si>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</si>
  <si>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</si>
  <si>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</si>
  <si>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</si>
  <si>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</si>
  <si>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</si>
  <si>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</si>
  <si>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</si>
  <si>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</si>
  <si>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</si>
  <si>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</si>
  <si>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</si>
  <si>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</si>
  <si>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</si>
  <si>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</si>
  <si>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</si>
  <si>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</si>
  <si>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</si>
  <si>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</si>
  <si>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</si>
  <si>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</si>
  <si>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</si>
  <si>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</si>
  <si>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</si>
  <si>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</si>
  <si>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</si>
  <si>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</si>
  <si>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</si>
  <si>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</si>
  <si>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</si>
  <si>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</si>
  <si>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</si>
  <si>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</si>
  <si>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</si>
  <si>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</si>
  <si>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</si>
  <si>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</si>
  <si>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</si>
  <si>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</si>
  <si>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</si>
  <si>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</si>
  <si>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</si>
  <si>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</si>
  <si>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</si>
  <si>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</si>
  <si>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</si>
  <si>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</si>
  <si>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</si>
  <si>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</si>
  <si>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</si>
  <si>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</si>
  <si>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</si>
  <si>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</si>
  <si>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</si>
  <si>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</si>
  <si>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</si>
  <si>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</si>
  <si>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</si>
  <si>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</si>
  <si>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</si>
  <si>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</si>
  <si>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</si>
  <si>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</si>
  <si>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</si>
  <si>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</si>
  <si>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</si>
  <si>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</si>
  <si>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</si>
  <si>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</si>
  <si>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</si>
  <si>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</si>
  <si>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</si>
  <si>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</si>
  <si>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</si>
  <si>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</si>
  <si>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</si>
  <si>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</si>
  <si>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</si>
  <si>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</si>
  <si>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</si>
  <si>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</si>
  <si>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</si>
  <si>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</si>
  <si>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</si>
  <si>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</si>
  <si>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</si>
  <si>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</si>
  <si>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</si>
  <si>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</si>
  <si>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</si>
  <si>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</si>
  <si>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</si>
  <si>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</si>
  <si>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</si>
  <si>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</si>
  <si>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</si>
  <si>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</si>
  <si>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</si>
  <si>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</si>
  <si>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</si>
  <si>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</si>
  <si>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</si>
  <si>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</si>
  <si>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</si>
  <si>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</si>
  <si>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</si>
  <si>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</si>
  <si>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</si>
  <si>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</si>
  <si>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</si>
  <si>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</si>
  <si>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</si>
  <si>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</si>
  <si>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</si>
  <si>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</si>
  <si>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</si>
  <si>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</si>
  <si>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</si>
  <si>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</si>
  <si>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</si>
  <si>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</si>
  <si>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</si>
  <si>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</si>
  <si>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</si>
  <si>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</si>
  <si>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</si>
  <si>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</si>
  <si>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</si>
  <si>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</si>
  <si>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</si>
  <si>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</si>
  <si>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</si>
  <si>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</si>
  <si>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</si>
  <si>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</si>
  <si>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</si>
  <si>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</si>
  <si>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</si>
  <si>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</si>
  <si>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</si>
  <si>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</si>
  <si>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</si>
  <si>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</si>
  <si>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</si>
  <si>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</si>
  <si>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</si>
  <si>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</si>
  <si>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</si>
  <si>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</si>
  <si>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</si>
  <si>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</si>
  <si>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</si>
  <si>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</si>
  <si>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</si>
  <si>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</si>
  <si>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</si>
  <si>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</si>
  <si>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</si>
  <si>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</si>
  <si>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</si>
  <si>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</si>
  <si>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</si>
  <si>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</si>
  <si>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</si>
  <si>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</si>
  <si>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</si>
  <si>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</si>
  <si>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</si>
  <si>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</si>
  <si>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</si>
  <si>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</si>
  <si>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</si>
  <si>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</si>
  <si>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</si>
  <si>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</si>
  <si>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</si>
  <si>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</si>
  <si>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</si>
  <si>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</si>
  <si>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</si>
  <si>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</si>
  <si>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</si>
  <si>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</si>
  <si>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</si>
  <si>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</si>
  <si>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</si>
  <si>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</si>
  <si>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</si>
  <si>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</si>
  <si>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</si>
  <si>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</si>
  <si>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</si>
  <si>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</si>
  <si>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</si>
  <si>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</si>
  <si>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</si>
  <si>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</si>
  <si>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</si>
  <si>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</si>
  <si>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</si>
  <si>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</si>
  <si>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</si>
  <si>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</si>
  <si>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</si>
  <si>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</si>
  <si>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</si>
  <si>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</si>
  <si>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</si>
  <si>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</si>
  <si>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</si>
  <si>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</si>
  <si>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</si>
  <si>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</si>
  <si>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</si>
  <si>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</si>
  <si>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</si>
  <si>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</si>
  <si>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</si>
  <si>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</si>
  <si>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</si>
  <si>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</si>
  <si>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</si>
  <si>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</si>
  <si>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</si>
  <si>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</si>
  <si>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</si>
  <si>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</si>
  <si>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</si>
  <si>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</si>
  <si>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</si>
  <si>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</si>
  <si>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</si>
  <si>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</si>
  <si>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</si>
  <si>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</si>
  <si>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</si>
  <si>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</si>
  <si>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</si>
  <si>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</si>
  <si>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</si>
  <si>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</si>
  <si>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</si>
  <si>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</si>
  <si>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</si>
  <si>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</si>
  <si>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</si>
  <si>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</si>
  <si>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</si>
  <si>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</si>
  <si>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</si>
  <si>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</si>
  <si>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</si>
  <si>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</si>
  <si>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</si>
  <si>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</si>
  <si>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</si>
  <si>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</si>
  <si>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</si>
  <si>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</si>
  <si>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</si>
  <si>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</si>
  <si>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</si>
  <si>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</si>
  <si>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</si>
  <si>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</si>
  <si>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</si>
  <si>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</si>
  <si>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</si>
  <si>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</si>
  <si>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</si>
  <si>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</si>
  <si>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</si>
  <si>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</si>
  <si>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</si>
  <si>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</si>
  <si>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</si>
  <si>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</si>
  <si>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</si>
  <si>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</si>
  <si>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</si>
  <si>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</si>
  <si>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</si>
  <si>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</si>
  <si>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</si>
  <si>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</si>
  <si>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</si>
  <si>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</si>
  <si>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</si>
  <si>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</si>
  <si>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</si>
  <si>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</si>
  <si>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</si>
  <si>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</si>
  <si>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</si>
  <si>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</si>
  <si>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</si>
  <si>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</si>
  <si>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</si>
  <si>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</si>
  <si>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</si>
  <si>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</si>
  <si>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</si>
  <si>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</si>
  <si>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</si>
  <si>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</si>
  <si>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</si>
  <si>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</si>
  <si>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</si>
  <si>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</si>
  <si>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</si>
  <si>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</si>
  <si>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</si>
  <si>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</si>
  <si>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</si>
  <si>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</si>
  <si>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</si>
  <si>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</si>
  <si>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</si>
  <si>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</si>
  <si>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</si>
  <si>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</si>
  <si>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</si>
  <si>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</si>
  <si>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</si>
  <si>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</si>
  <si>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</si>
  <si>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</si>
  <si>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</si>
  <si>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</si>
  <si>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</si>
  <si>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</si>
  <si>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</si>
  <si>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</si>
  <si>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</si>
  <si>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</si>
  <si>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</si>
  <si>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</si>
  <si>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</si>
  <si>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</si>
  <si>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</si>
  <si>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</si>
  <si>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</si>
  <si>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</si>
  <si>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</si>
  <si>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</si>
  <si>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</si>
  <si>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</si>
  <si>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</si>
  <si>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</si>
  <si>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</si>
  <si>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</si>
  <si>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</si>
  <si>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</si>
  <si>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</si>
  <si>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</si>
  <si>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</si>
  <si>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</si>
  <si>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</si>
  <si>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</si>
  <si>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</si>
  <si>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</si>
  <si>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</si>
  <si>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</si>
  <si>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</si>
  <si>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</si>
  <si>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</si>
  <si>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</si>
  <si>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</si>
  <si>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</si>
  <si>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</si>
  <si>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</si>
  <si>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</si>
  <si>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</si>
  <si>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</si>
  <si>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</si>
  <si>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</si>
  <si>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</si>
  <si>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</si>
  <si>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</si>
  <si>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</si>
  <si>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</si>
  <si>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</si>
  <si>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</si>
  <si>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</si>
  <si>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</si>
  <si>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</si>
  <si>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</si>
  <si>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</si>
  <si>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</si>
  <si>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</si>
  <si>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</si>
  <si>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</si>
  <si>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</si>
  <si>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</si>
  <si>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</si>
  <si>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</si>
  <si>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</si>
  <si>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</si>
  <si>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</si>
  <si>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</si>
  <si>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</si>
  <si>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</si>
  <si>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</si>
  <si>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</si>
  <si>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</si>
  <si>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</si>
  <si>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</si>
  <si>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</si>
  <si>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</si>
  <si>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</si>
  <si>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</si>
  <si>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</si>
  <si>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</si>
  <si>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</si>
  <si>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</si>
  <si>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</si>
  <si>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</si>
  <si>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</si>
  <si>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</si>
  <si>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</si>
  <si>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</si>
  <si>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</si>
  <si>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</si>
  <si>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</si>
  <si>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</si>
  <si>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</si>
  <si>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</si>
  <si>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</si>
  <si>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</si>
  <si>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</si>
  <si>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</si>
  <si>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</si>
  <si>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</si>
  <si>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</si>
  <si>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</si>
  <si>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</si>
  <si>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</si>
  <si>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</si>
  <si>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</si>
  <si>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</si>
  <si>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</si>
  <si>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</si>
  <si>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</si>
  <si>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</si>
  <si>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</si>
  <si>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</si>
  <si>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</si>
  <si>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</si>
  <si>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</si>
  <si>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</si>
  <si>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</si>
  <si>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</si>
  <si>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</si>
  <si>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</si>
  <si>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</si>
  <si>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</si>
  <si>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</si>
  <si>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</si>
  <si>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</si>
  <si>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</si>
  <si>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</si>
  <si>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</si>
  <si>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</si>
  <si>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</si>
  <si>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</si>
  <si>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</si>
  <si>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</si>
  <si>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</si>
  <si>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</si>
  <si>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</si>
  <si>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</si>
  <si>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</si>
  <si>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</si>
  <si>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</si>
  <si>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</si>
  <si>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</si>
  <si>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</si>
  <si>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</si>
  <si>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</si>
  <si>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</si>
  <si>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</si>
  <si>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</si>
  <si>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</si>
  <si>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</si>
  <si>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</si>
  <si>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</si>
  <si>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</si>
  <si>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</si>
  <si>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</si>
  <si>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</si>
  <si>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</si>
  <si>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</si>
  <si>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</si>
  <si>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</si>
  <si>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</si>
  <si>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</si>
  <si>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</si>
  <si>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</si>
  <si>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</si>
  <si>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</si>
  <si>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</si>
  <si>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</si>
  <si>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</si>
  <si>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</si>
  <si>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</si>
  <si>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</si>
  <si>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</si>
  <si>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</si>
  <si>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</si>
  <si>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</si>
  <si>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</si>
  <si>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</si>
  <si>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</si>
  <si>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</si>
  <si>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</si>
  <si>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</si>
  <si>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</si>
  <si>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</si>
  <si>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</si>
  <si>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</si>
  <si>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</si>
  <si>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</si>
  <si>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</si>
  <si>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</si>
  <si>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</si>
  <si>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</si>
  <si>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</si>
  <si>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</si>
  <si>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</si>
  <si>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</si>
  <si>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</si>
  <si>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</si>
  <si>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</si>
  <si>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</si>
  <si>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</si>
  <si>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</si>
  <si>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</si>
  <si>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</si>
  <si>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</si>
  <si>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</si>
  <si>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</si>
  <si>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</si>
  <si>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</si>
  <si>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</si>
  <si>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</si>
  <si>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</si>
  <si>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</si>
  <si>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</si>
  <si>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</si>
  <si>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</si>
  <si>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</si>
  <si>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</si>
  <si>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</si>
  <si>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</si>
  <si>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</si>
  <si>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</si>
  <si>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</si>
  <si>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</si>
  <si>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</si>
  <si>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</si>
  <si>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</si>
  <si>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</si>
  <si>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</si>
  <si>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</si>
  <si>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</si>
  <si>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</si>
  <si>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</si>
  <si>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</si>
  <si>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</si>
  <si>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</si>
  <si>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</si>
  <si>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</si>
  <si>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</si>
  <si>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</si>
  <si>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</si>
  <si>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</si>
  <si>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</si>
  <si>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</si>
  <si>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</si>
  <si>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</si>
  <si>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</si>
  <si>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</si>
  <si>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</si>
  <si>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</si>
  <si>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</si>
  <si>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</si>
  <si>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</si>
  <si>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</si>
  <si>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</si>
  <si>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</si>
  <si>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</si>
  <si>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</si>
  <si>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</si>
  <si>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</si>
  <si>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</si>
  <si>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</si>
  <si>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</si>
  <si>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</si>
  <si>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</si>
  <si>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</si>
  <si>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</si>
  <si>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</si>
  <si>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</si>
  <si>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</si>
  <si>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</si>
  <si>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</si>
  <si>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</si>
  <si>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</si>
  <si>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</si>
  <si>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</si>
  <si>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</si>
  <si>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</si>
  <si>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</si>
  <si>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</si>
  <si>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</si>
  <si>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</si>
  <si>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</si>
  <si>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</si>
  <si>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</si>
  <si>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</si>
  <si>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</si>
  <si>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</si>
  <si>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</si>
  <si>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</si>
  <si>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</si>
  <si>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</si>
  <si>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</si>
  <si>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</si>
  <si>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</si>
  <si>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</si>
  <si>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</si>
  <si>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</si>
  <si>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</si>
  <si>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</si>
  <si>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</si>
  <si>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</si>
  <si>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</si>
  <si>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</si>
  <si>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</si>
  <si>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</si>
  <si>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</si>
  <si>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</si>
  <si>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</si>
  <si>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</si>
  <si>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</si>
  <si>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</si>
  <si>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</si>
  <si>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</si>
  <si>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</si>
  <si>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</si>
  <si>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</si>
  <si>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</si>
  <si>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</si>
  <si>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</si>
  <si>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</si>
  <si>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</si>
  <si>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</si>
  <si>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</si>
  <si>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</si>
  <si>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</si>
  <si>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</si>
  <si>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</si>
  <si>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</si>
  <si>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</si>
  <si>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</si>
  <si>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</si>
  <si>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</si>
  <si>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</si>
  <si>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</si>
  <si>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</si>
  <si>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</si>
  <si>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</si>
  <si>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</si>
  <si>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</si>
  <si>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</si>
  <si>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</si>
  <si>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</si>
  <si>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</si>
  <si>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</si>
  <si>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</si>
  <si>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</si>
  <si>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</si>
  <si>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</si>
  <si>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</si>
  <si>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</si>
  <si>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</si>
  <si>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</si>
  <si>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</si>
  <si>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</si>
  <si>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</si>
  <si>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</si>
  <si>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</si>
  <si>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</si>
  <si>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</si>
  <si>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</si>
  <si>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</si>
  <si>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</si>
  <si>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</si>
  <si>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</si>
  <si>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</si>
  <si>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</si>
  <si>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</si>
  <si>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</si>
  <si>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</si>
  <si>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</si>
  <si>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</si>
  <si>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</si>
  <si>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</si>
  <si>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</si>
  <si>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</si>
  <si>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</si>
  <si>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</si>
  <si>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</si>
  <si>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</si>
  <si>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</si>
  <si>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</si>
  <si>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</si>
  <si>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</si>
  <si>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</si>
  <si>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</si>
  <si>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</si>
  <si>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</si>
  <si>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</si>
  <si>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</si>
  <si>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</si>
  <si>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</si>
  <si>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</si>
  <si>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</si>
  <si>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</si>
  <si>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</si>
  <si>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</si>
  <si>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</si>
  <si>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</si>
  <si>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</si>
  <si>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</si>
  <si>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</si>
  <si>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</si>
  <si>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</si>
  <si>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</si>
  <si>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</si>
  <si>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</si>
  <si>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</si>
  <si>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</si>
  <si>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</si>
  <si>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</si>
  <si>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</si>
  <si>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</si>
  <si>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</si>
  <si>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</si>
  <si>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</si>
  <si>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</si>
  <si>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</si>
  <si>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</si>
  <si>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</si>
  <si>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</si>
  <si>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</si>
  <si>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</si>
  <si>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</si>
  <si>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</si>
  <si>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</si>
  <si>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</si>
  <si>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</si>
  <si>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</si>
  <si>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</si>
  <si>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</si>
  <si>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</si>
  <si>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</si>
  <si>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</si>
  <si>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</si>
  <si>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</si>
  <si>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</si>
  <si>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</si>
  <si>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</si>
  <si>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</si>
  <si>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</si>
  <si>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</si>
  <si>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</si>
  <si>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</si>
  <si>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</si>
  <si>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</si>
  <si>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</si>
  <si>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</si>
  <si>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</si>
  <si>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</si>
  <si>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</si>
  <si>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</si>
  <si>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</si>
  <si>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</si>
  <si>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</si>
  <si>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</si>
  <si>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</si>
  <si>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</si>
  <si>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</si>
  <si>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</si>
  <si>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</si>
  <si>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</si>
  <si>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</si>
  <si>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</si>
  <si>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</si>
  <si>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</si>
  <si>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</si>
  <si>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</si>
  <si>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</si>
  <si>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</si>
  <si>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</si>
  <si>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</si>
  <si>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</si>
  <si>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</si>
  <si>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</si>
  <si>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</si>
  <si>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</si>
  <si>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</si>
  <si>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</si>
  <si>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</si>
  <si>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</si>
  <si>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</si>
  <si>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</si>
  <si>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</si>
  <si>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</si>
  <si>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</si>
  <si>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</si>
  <si>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</si>
  <si>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</si>
  <si>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</si>
  <si>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</si>
  <si>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</si>
  <si>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</si>
  <si>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</si>
  <si>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</si>
  <si>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</si>
  <si>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</si>
  <si>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</si>
  <si>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</si>
  <si>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</si>
  <si>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</si>
  <si>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</si>
  <si>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</si>
  <si>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</si>
  <si>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</si>
  <si>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</si>
  <si>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</si>
  <si>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</si>
  <si>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</si>
  <si>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</si>
  <si>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</si>
  <si>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</si>
  <si>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</si>
  <si>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</si>
  <si>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</si>
  <si>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</si>
  <si>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</si>
  <si>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</si>
  <si>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</si>
  <si>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</si>
  <si>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</si>
  <si>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</si>
  <si>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</si>
  <si>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</si>
  <si>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</si>
  <si>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</si>
  <si>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</si>
  <si>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</si>
  <si>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</si>
  <si>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</si>
  <si>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</si>
  <si>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</si>
  <si>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</si>
  <si>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</si>
  <si>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</si>
  <si>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</si>
  <si>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</si>
  <si>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</si>
  <si>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</si>
  <si>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</si>
  <si>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</si>
  <si>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</si>
  <si>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</si>
  <si>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</si>
  <si>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</si>
  <si>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</si>
  <si>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</si>
  <si>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</si>
  <si>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</si>
  <si>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</si>
  <si>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</si>
  <si>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</si>
  <si>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</si>
  <si>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</si>
  <si>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</si>
  <si>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</si>
  <si>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</si>
  <si>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</si>
  <si>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</si>
  <si>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</si>
  <si>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</si>
  <si>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</si>
  <si>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</si>
  <si>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</si>
  <si>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</si>
  <si>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</si>
  <si>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</si>
  <si>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</si>
  <si>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</si>
  <si>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</si>
  <si>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</si>
  <si>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</si>
  <si>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</si>
  <si>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</si>
  <si>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</si>
  <si>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</si>
  <si>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</si>
  <si>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</si>
  <si>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</si>
  <si>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</si>
  <si>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</si>
  <si>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</si>
  <si>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</si>
  <si>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</si>
  <si>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</si>
  <si>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</si>
  <si>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</si>
  <si>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</si>
  <si>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</si>
  <si>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</si>
  <si>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</si>
  <si>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</si>
  <si>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</si>
  <si>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</si>
  <si>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</si>
  <si>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</si>
  <si>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</si>
  <si>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</si>
  <si>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</si>
  <si>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</si>
  <si>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</si>
  <si>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</si>
  <si>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</si>
  <si>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</si>
  <si>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</si>
  <si>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</si>
  <si>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</si>
  <si>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</si>
  <si>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</si>
  <si>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</si>
  <si>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</si>
  <si>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</si>
  <si>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</si>
  <si>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</si>
  <si>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</si>
  <si>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</si>
  <si>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</si>
  <si>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</si>
  <si>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</si>
  <si>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</si>
  <si>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</si>
  <si>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</si>
  <si>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</si>
  <si>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</si>
  <si>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</si>
  <si>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</si>
  <si>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</si>
  <si>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</si>
  <si>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</si>
  <si>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</si>
  <si>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</si>
  <si>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</si>
  <si>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</si>
  <si>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</si>
  <si>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</si>
  <si>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</si>
  <si>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</si>
  <si>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</si>
  <si>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</si>
  <si>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</si>
  <si>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</si>
  <si>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</si>
  <si>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</si>
  <si>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</si>
  <si>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</si>
  <si>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</si>
  <si>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</si>
  <si>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</si>
  <si>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</si>
  <si>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</si>
  <si>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</si>
  <si>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</si>
  <si>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</si>
  <si>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</si>
  <si>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</si>
  <si>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</si>
  <si>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</si>
  <si>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</si>
  <si>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</si>
  <si>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</si>
  <si>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</si>
  <si>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</si>
  <si>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</si>
  <si>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</si>
  <si>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</si>
  <si>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</si>
  <si>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</si>
  <si>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</si>
  <si>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</si>
  <si>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</si>
  <si>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</si>
  <si>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</si>
  <si>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</si>
  <si>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</si>
  <si>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</si>
  <si>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</si>
  <si>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</si>
  <si>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</si>
  <si>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</si>
  <si>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</si>
  <si>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</si>
  <si>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</si>
  <si>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</si>
  <si>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</si>
  <si>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</si>
  <si>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</si>
  <si>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</si>
  <si>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</si>
  <si>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</si>
  <si>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</si>
  <si>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</si>
  <si>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</si>
  <si>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</si>
  <si>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</si>
  <si>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</si>
  <si>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</si>
  <si>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</si>
  <si>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</si>
  <si>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</si>
  <si>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</si>
  <si>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</si>
  <si>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</si>
  <si>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</si>
  <si>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</si>
  <si>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</si>
  <si>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</si>
  <si>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</si>
  <si>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</si>
  <si>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</si>
  <si>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</si>
  <si>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</si>
  <si>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</si>
  <si>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</si>
  <si>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</si>
  <si>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</si>
  <si>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</si>
  <si>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</si>
  <si>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</si>
  <si>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</si>
  <si>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</si>
  <si>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</si>
  <si>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</si>
  <si>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</si>
  <si>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</si>
  <si>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</si>
  <si>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</si>
  <si>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</si>
  <si>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</si>
  <si>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</si>
  <si>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</si>
  <si>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</si>
  <si>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</si>
  <si>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</si>
  <si>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</si>
  <si>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</si>
  <si>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</si>
  <si>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</si>
  <si>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</si>
  <si>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</si>
  <si>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</si>
  <si>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</si>
  <si>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</si>
  <si>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</si>
  <si>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</si>
  <si>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</si>
  <si>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</si>
  <si>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</si>
  <si>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</si>
  <si>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</si>
  <si>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</si>
  <si>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</si>
  <si>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</si>
  <si>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</si>
  <si>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</si>
  <si>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</si>
  <si>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</si>
  <si>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</si>
  <si>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</si>
  <si>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</si>
  <si>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</si>
  <si>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</si>
  <si>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</si>
  <si>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</si>
  <si>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</si>
  <si>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</si>
  <si>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</si>
  <si>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</si>
  <si>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</si>
  <si>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</si>
  <si>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</si>
  <si>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</si>
  <si>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</si>
  <si>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</si>
  <si>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</si>
  <si>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</si>
  <si>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</si>
  <si>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</si>
  <si>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</si>
  <si>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</si>
  <si>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</si>
  <si>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</si>
  <si>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</si>
  <si>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</si>
  <si>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</si>
  <si>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</si>
  <si>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</si>
  <si>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</si>
  <si>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</si>
  <si>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</si>
  <si>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</si>
  <si>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</si>
  <si>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</si>
  <si>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</si>
  <si>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</si>
  <si>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</si>
  <si>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</si>
  <si>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</si>
  <si>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</si>
  <si>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</si>
  <si>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</si>
  <si>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</si>
  <si>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</si>
  <si>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</si>
  <si>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</si>
  <si>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</si>
  <si>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</si>
  <si>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</si>
  <si>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</si>
  <si>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</si>
  <si>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</si>
  <si>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</si>
  <si>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</si>
  <si>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</si>
  <si>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</si>
  <si>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</si>
  <si>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</si>
  <si>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</si>
  <si>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</si>
  <si>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</si>
  <si>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</si>
  <si>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</si>
  <si>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</si>
  <si>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</si>
  <si>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</si>
  <si>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</si>
  <si>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</si>
  <si>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</si>
  <si>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</si>
  <si>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</si>
  <si>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</si>
  <si>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</si>
  <si>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</si>
  <si>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</si>
  <si>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</si>
  <si>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</si>
  <si>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</si>
  <si>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</si>
  <si>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</si>
  <si>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</si>
  <si>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</si>
  <si>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</si>
  <si>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</si>
  <si>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</si>
  <si>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</si>
  <si>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</si>
  <si>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</si>
  <si>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</si>
  <si>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</si>
  <si>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</si>
  <si>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</si>
  <si>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</si>
  <si>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</si>
  <si>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</si>
  <si>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</si>
  <si>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</si>
  <si>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</si>
  <si>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</si>
  <si>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</si>
  <si>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</si>
  <si>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</si>
  <si>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</si>
  <si>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</si>
  <si>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</si>
  <si>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</si>
  <si>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</si>
  <si>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</si>
  <si>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</si>
  <si>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</si>
  <si>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</si>
  <si>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</si>
  <si>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</si>
  <si>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</si>
  <si>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</si>
  <si>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</si>
  <si>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</si>
  <si>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</si>
  <si>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</si>
  <si>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</si>
  <si>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</si>
  <si>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</si>
  <si>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</si>
  <si>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</si>
  <si>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</si>
  <si>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</si>
  <si>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</si>
  <si>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</si>
  <si>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</si>
  <si>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</si>
  <si>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</si>
  <si>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</si>
  <si>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</si>
  <si>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</si>
  <si>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</si>
  <si>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</si>
  <si>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</si>
  <si>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</si>
  <si>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</si>
  <si>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</si>
  <si>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</si>
  <si>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</si>
  <si>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</si>
  <si>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</si>
  <si>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</si>
  <si>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</si>
  <si>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</si>
  <si>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</si>
  <si>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</si>
  <si>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</si>
  <si>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</si>
  <si>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</si>
  <si>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</si>
  <si>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</si>
  <si>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</si>
  <si>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</si>
  <si>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</si>
  <si>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</si>
  <si>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</si>
  <si>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</si>
  <si>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</si>
  <si>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</si>
  <si>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</si>
  <si>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</si>
  <si>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</si>
  <si>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</si>
  <si>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</si>
  <si>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</si>
  <si>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</si>
  <si>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</si>
  <si>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</si>
  <si>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</si>
  <si>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</si>
  <si>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</si>
  <si>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</si>
  <si>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</si>
  <si>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</si>
  <si>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</si>
  <si>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</si>
  <si>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</si>
  <si>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</si>
  <si>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</si>
  <si>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</si>
  <si>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</si>
  <si>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</si>
  <si>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</si>
  <si>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</si>
  <si>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</si>
  <si>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</si>
  <si>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</si>
  <si>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</si>
  <si>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</si>
  <si>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</si>
  <si>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</si>
  <si>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</si>
  <si>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</si>
  <si>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</si>
  <si>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</si>
  <si>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</si>
  <si>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</si>
  <si>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</si>
  <si>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</si>
  <si>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</si>
  <si>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</si>
  <si>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</si>
  <si>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</si>
  <si>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</si>
  <si>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</si>
  <si>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</si>
  <si>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</si>
  <si>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</si>
  <si>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</si>
  <si>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</si>
  <si>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</si>
  <si>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</si>
  <si>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</si>
  <si>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</si>
  <si>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</si>
  <si>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</si>
  <si>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</si>
  <si>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</si>
  <si>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</si>
  <si>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</si>
  <si>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</si>
  <si>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</si>
  <si>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</si>
  <si>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</si>
  <si>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</si>
  <si>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</si>
  <si>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</si>
  <si>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</si>
  <si>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</si>
  <si>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</si>
  <si>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</si>
  <si>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</si>
  <si>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</si>
  <si>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</si>
  <si>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</si>
  <si>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</si>
  <si>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</si>
  <si>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</si>
  <si>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</si>
  <si>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</si>
  <si>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</si>
  <si>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</si>
  <si>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</si>
  <si>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</si>
  <si>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</si>
  <si>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</si>
  <si>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</si>
  <si>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</si>
  <si>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</si>
  <si>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</si>
  <si>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</si>
  <si>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</si>
  <si>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</si>
  <si>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</si>
  <si>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</si>
  <si>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</si>
  <si>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</si>
  <si>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</si>
  <si>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</si>
  <si>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</si>
  <si>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</si>
  <si>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</si>
  <si>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</si>
  <si>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</si>
  <si>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</si>
  <si>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</si>
  <si>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</si>
  <si>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</si>
  <si>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</si>
  <si>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</si>
  <si>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</si>
  <si>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</si>
  <si>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</si>
  <si>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</si>
  <si>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</si>
  <si>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</si>
  <si>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</si>
  <si>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</si>
  <si>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</si>
  <si>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</si>
  <si>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</si>
  <si>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</si>
  <si>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</si>
  <si>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</si>
  <si>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</si>
  <si>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</si>
  <si>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</si>
  <si>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</si>
  <si>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</si>
  <si>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</si>
  <si>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</si>
  <si>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</si>
  <si>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</si>
  <si>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</si>
  <si>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</si>
  <si>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</si>
  <si>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</si>
  <si>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</si>
  <si>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</si>
  <si>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</si>
  <si>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</si>
  <si>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</si>
  <si>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</si>
  <si>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</si>
  <si>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</si>
  <si>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</si>
  <si>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</si>
  <si>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</si>
  <si>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</si>
  <si>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</si>
  <si>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</si>
  <si>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</si>
  <si>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</si>
  <si>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</si>
  <si>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</si>
  <si>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</si>
  <si>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</si>
  <si>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</si>
  <si>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</si>
  <si>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</si>
  <si>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</si>
  <si>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</si>
  <si>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</si>
  <si>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</si>
  <si>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</si>
  <si>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</si>
  <si>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</si>
  <si>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</si>
  <si>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</si>
  <si>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</si>
  <si>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</si>
  <si>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</si>
  <si>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</si>
  <si>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</si>
  <si>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</si>
  <si>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</si>
  <si>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</si>
  <si>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</si>
  <si>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</si>
  <si>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</si>
  <si>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</si>
  <si>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</si>
  <si>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</si>
  <si>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</si>
  <si>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</si>
  <si>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</si>
  <si>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</si>
  <si>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</si>
  <si>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</si>
  <si>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</si>
  <si>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</si>
  <si>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</si>
  <si>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</si>
  <si>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</si>
  <si>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</si>
  <si>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</si>
  <si>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</si>
  <si>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</si>
  <si>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</si>
  <si>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</si>
  <si>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</si>
  <si>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</si>
  <si>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</si>
  <si>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</si>
  <si>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</si>
  <si>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</si>
  <si>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</si>
  <si>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</si>
  <si>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</si>
  <si>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</si>
  <si>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</si>
  <si>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</si>
  <si>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</si>
  <si>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</si>
  <si>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</si>
  <si>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</si>
  <si>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</si>
  <si>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</si>
  <si>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</si>
  <si>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</si>
  <si>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</si>
  <si>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</si>
  <si>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</si>
  <si>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</si>
  <si>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</si>
  <si>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</si>
  <si>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</si>
  <si>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</si>
  <si>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</si>
  <si>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</si>
  <si>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</si>
  <si>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</si>
  <si>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</si>
  <si>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</si>
  <si>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</si>
  <si>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</si>
  <si>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</si>
  <si>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</si>
  <si>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</si>
  <si>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</si>
  <si>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</si>
  <si>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</si>
  <si>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</si>
  <si>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</si>
  <si>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</si>
  <si>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</si>
  <si>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</si>
  <si>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</si>
  <si>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</si>
  <si>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</si>
  <si>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</si>
  <si>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</si>
  <si>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</si>
  <si>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</si>
  <si>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</si>
  <si>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</si>
  <si>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</si>
  <si>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</si>
  <si>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</si>
  <si>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</si>
  <si>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</si>
  <si>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</si>
  <si>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</si>
  <si>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</si>
  <si>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</si>
  <si>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</si>
  <si>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</si>
  <si>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</si>
  <si>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</si>
  <si>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</si>
  <si>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</si>
  <si>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</si>
  <si>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</si>
  <si>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</si>
  <si>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</si>
  <si>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</si>
  <si>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</si>
  <si>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</si>
  <si>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</si>
  <si>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</si>
  <si>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</si>
  <si>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</si>
  <si>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</si>
  <si>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</si>
  <si>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</si>
  <si>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</si>
  <si>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</si>
  <si>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</si>
  <si>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</si>
  <si>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</si>
  <si>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</si>
  <si>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</si>
  <si>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</si>
  <si>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</si>
  <si>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</si>
  <si>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</si>
  <si>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</si>
  <si>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</si>
  <si>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</si>
  <si>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</si>
  <si>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</si>
  <si>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</si>
  <si>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</si>
  <si>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</si>
  <si>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</si>
  <si>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</si>
  <si>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</si>
  <si>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</si>
  <si>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</si>
  <si>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</si>
  <si>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</si>
  <si>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</si>
  <si>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</si>
  <si>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</si>
  <si>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</si>
  <si>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</si>
  <si>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</si>
  <si>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</si>
  <si>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</si>
  <si>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</si>
  <si>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</si>
  <si>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</si>
  <si>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</si>
  <si>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</si>
  <si>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</si>
  <si>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</si>
  <si>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</si>
  <si>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</si>
  <si>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</si>
  <si>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</si>
  <si>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</si>
  <si>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</si>
  <si>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</si>
  <si>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</si>
  <si>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</si>
  <si>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</si>
  <si>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</si>
  <si>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</si>
  <si>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</si>
  <si>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</si>
  <si>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</si>
  <si>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</si>
  <si>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</si>
  <si>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</si>
  <si>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</si>
  <si>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</si>
  <si>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</si>
  <si>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</si>
  <si>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</si>
  <si>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</si>
  <si>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</si>
  <si>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</si>
  <si>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</si>
  <si>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</si>
  <si>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</si>
  <si>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</si>
  <si>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</si>
  <si>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</si>
  <si>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</si>
  <si>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</si>
  <si>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</si>
  <si>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</si>
  <si>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</si>
  <si>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</si>
  <si>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</si>
  <si>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</si>
  <si>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</si>
  <si>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</si>
  <si>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</si>
  <si>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</si>
  <si>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</si>
  <si>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</si>
  <si>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</si>
  <si>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</si>
  <si>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</si>
  <si>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</si>
  <si>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</si>
  <si>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</si>
  <si>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</si>
  <si>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</si>
  <si>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</si>
  <si>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</si>
  <si>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</si>
  <si>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</si>
  <si>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</si>
  <si>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</si>
  <si>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</si>
  <si>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</si>
  <si>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</si>
  <si>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</si>
  <si>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</si>
  <si>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</si>
  <si>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</si>
  <si>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</si>
  <si>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</si>
  <si>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</si>
  <si>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</si>
  <si>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</si>
  <si>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</si>
  <si>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</si>
  <si>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</si>
  <si>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</si>
  <si>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</si>
  <si>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</si>
  <si>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</si>
  <si>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</si>
  <si>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</si>
  <si>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</si>
  <si>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</si>
  <si>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</si>
  <si>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</si>
  <si>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</si>
  <si>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</si>
  <si>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</si>
  <si>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</si>
  <si>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</si>
  <si>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</si>
  <si>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</si>
  <si>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</si>
  <si>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</si>
  <si>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</si>
  <si>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</si>
  <si>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</si>
  <si>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</si>
  <si>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</si>
  <si>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</si>
  <si>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</si>
  <si>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</si>
  <si>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</si>
  <si>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</si>
  <si>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</si>
  <si>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</si>
  <si>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</si>
  <si>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</si>
  <si>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</si>
  <si>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</si>
  <si>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</si>
  <si>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</si>
  <si>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</si>
  <si>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</si>
  <si>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</si>
  <si>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</si>
  <si>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</si>
  <si>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</si>
  <si>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</si>
  <si>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</si>
  <si>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</si>
  <si>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</si>
  <si>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</si>
  <si>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</si>
  <si>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</si>
  <si>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</si>
  <si>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</si>
  <si>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</si>
  <si>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</si>
  <si>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</si>
  <si>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</si>
  <si>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</si>
  <si>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</si>
  <si>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</si>
  <si>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</si>
  <si>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</si>
  <si>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</si>
  <si>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</si>
  <si>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</si>
  <si>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</si>
  <si>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</si>
  <si>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</si>
  <si>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</si>
  <si>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</si>
  <si>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</si>
  <si>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</si>
  <si>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</si>
  <si>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</si>
  <si>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</si>
  <si>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</si>
  <si>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</si>
  <si>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</si>
  <si>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</si>
  <si>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</si>
  <si>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</si>
  <si>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</si>
  <si>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</si>
  <si>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</si>
  <si>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</si>
  <si>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</si>
  <si>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</si>
  <si>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</si>
  <si>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</si>
  <si>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</si>
  <si>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</si>
  <si>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</si>
  <si>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</si>
  <si>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</si>
  <si>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</si>
  <si>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</si>
  <si>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</si>
  <si>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</si>
  <si>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</si>
  <si>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</si>
  <si>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</si>
  <si>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</si>
  <si>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</si>
  <si>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</si>
  <si>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</si>
  <si>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</si>
  <si>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</si>
  <si>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</si>
  <si>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</si>
  <si>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</si>
  <si>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</si>
  <si>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</si>
  <si>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</si>
  <si>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</si>
  <si>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</si>
  <si>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</si>
  <si>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</si>
  <si>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</si>
  <si>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</si>
  <si>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</si>
  <si>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</si>
  <si>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</si>
  <si>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</si>
  <si>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</si>
  <si>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</si>
  <si>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</si>
  <si>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</si>
  <si>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</si>
  <si>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</si>
  <si>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</si>
  <si>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</si>
  <si>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</si>
  <si>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</si>
  <si>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</si>
  <si>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</si>
  <si>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</si>
  <si>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</si>
  <si>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</si>
  <si>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</si>
  <si>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</si>
  <si>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</si>
  <si>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</si>
  <si>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</si>
  <si>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</si>
  <si>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</si>
  <si>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</si>
  <si>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</si>
  <si>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</si>
  <si>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</si>
  <si>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</si>
  <si>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</si>
  <si>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</si>
  <si>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</si>
  <si>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</si>
  <si>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</si>
  <si>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</si>
  <si>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</si>
  <si>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</si>
  <si>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</si>
  <si>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</si>
  <si>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</si>
  <si>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</si>
  <si>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</si>
  <si>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</si>
  <si>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</si>
  <si>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</si>
  <si>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</si>
  <si>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</si>
  <si>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</si>
  <si>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</si>
  <si>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</si>
  <si>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</si>
  <si>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</si>
  <si>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</si>
  <si>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</si>
  <si>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</si>
  <si>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</si>
  <si>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</si>
  <si>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</si>
  <si>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</si>
  <si>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</si>
  <si>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</si>
  <si>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</si>
  <si>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</si>
  <si>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</si>
  <si>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</si>
  <si>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</si>
  <si>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</si>
  <si>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</si>
  <si>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</si>
  <si>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</si>
  <si>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</si>
  <si>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</si>
  <si>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</si>
  <si>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</si>
  <si>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</si>
  <si>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</si>
  <si>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</si>
  <si>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</si>
  <si>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</si>
  <si>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</si>
  <si>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</si>
  <si>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</si>
  <si>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</si>
  <si>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</si>
  <si>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</si>
  <si>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</si>
  <si>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</si>
  <si>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</si>
  <si>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</si>
  <si>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</si>
  <si>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</si>
  <si>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</si>
  <si>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</si>
  <si>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</si>
  <si>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</si>
  <si>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</si>
  <si>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</si>
  <si>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</si>
  <si>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</si>
  <si>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</si>
  <si>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</si>
  <si>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</si>
  <si>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</si>
  <si>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</si>
  <si>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</si>
  <si>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</si>
  <si>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</si>
  <si>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</si>
  <si>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</si>
  <si>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</si>
  <si>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</si>
  <si>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</si>
  <si>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</si>
  <si>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</si>
  <si>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</si>
  <si>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</si>
  <si>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</si>
  <si>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</si>
  <si>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</si>
  <si>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</si>
  <si>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</si>
  <si>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</si>
  <si>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</si>
  <si>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</si>
  <si>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</si>
  <si>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</si>
  <si>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</si>
  <si>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</si>
  <si>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</si>
  <si>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</si>
  <si>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</si>
  <si>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</si>
  <si>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</si>
  <si>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</si>
  <si>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</si>
  <si>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</si>
  <si>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</si>
  <si>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</si>
  <si>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</si>
  <si>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</si>
  <si>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</si>
  <si>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</si>
  <si>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</si>
  <si>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</si>
  <si>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</si>
  <si>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</si>
  <si>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</si>
  <si>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</si>
  <si>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</si>
  <si>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</si>
  <si>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</si>
  <si>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</si>
  <si>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</si>
  <si>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</si>
  <si>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</si>
  <si>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</si>
  <si>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</si>
  <si>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</si>
  <si>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</si>
  <si>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</si>
  <si>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</si>
  <si>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</si>
  <si>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</si>
  <si>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</si>
  <si>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</si>
  <si>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</si>
  <si>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</si>
  <si>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</si>
  <si>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</si>
  <si>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</si>
  <si>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</si>
  <si>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</si>
  <si>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</si>
  <si>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</si>
  <si>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</si>
  <si>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</si>
  <si>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</si>
  <si>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</si>
  <si>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</si>
  <si>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</si>
  <si>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</si>
  <si>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</si>
  <si>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</si>
  <si>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</si>
  <si>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</si>
  <si>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</si>
  <si>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</si>
  <si>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</si>
  <si>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</si>
  <si>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</si>
  <si>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</si>
  <si>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</si>
  <si>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</si>
  <si>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</si>
  <si>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</si>
  <si>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</si>
  <si>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</si>
  <si>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</si>
  <si>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</si>
  <si>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</si>
  <si>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</si>
  <si>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</si>
  <si>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</si>
  <si>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</si>
  <si>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</si>
  <si>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</si>
  <si>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</si>
  <si>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</si>
  <si>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</si>
  <si>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</si>
  <si>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</si>
  <si>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</si>
  <si>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</si>
  <si>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</si>
  <si>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</si>
  <si>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</si>
  <si>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</si>
  <si>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</si>
  <si>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</si>
  <si>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</si>
  <si>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</si>
  <si>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</si>
  <si>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</si>
  <si>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</si>
  <si>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</si>
  <si>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</si>
  <si>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</si>
  <si>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</si>
  <si>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</si>
  <si>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</si>
  <si>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</si>
  <si>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</si>
  <si>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</si>
  <si>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</si>
  <si>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</si>
  <si>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</si>
  <si>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</si>
  <si>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</si>
  <si>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</si>
  <si>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</si>
  <si>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</si>
  <si>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</si>
  <si>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</si>
  <si>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</si>
  <si>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</si>
  <si>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</si>
  <si>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</si>
  <si>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</si>
  <si>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</si>
  <si>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</si>
  <si>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</si>
  <si>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</si>
  <si>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</si>
  <si>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</si>
  <si>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</si>
  <si>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</si>
  <si>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</si>
  <si>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</si>
  <si>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</si>
  <si>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</si>
  <si>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</si>
  <si>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</si>
  <si>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</si>
  <si>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</si>
  <si>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</si>
  <si>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</si>
  <si>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</si>
  <si>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</si>
  <si>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</si>
  <si>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</si>
  <si>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</si>
  <si>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</si>
  <si>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</si>
  <si>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</si>
  <si>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</si>
  <si>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</si>
  <si>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</si>
  <si>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</si>
  <si>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</si>
  <si>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</si>
  <si>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</si>
  <si>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</si>
  <si>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</si>
  <si>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</si>
  <si>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</si>
  <si>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</si>
  <si>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</si>
  <si>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</si>
  <si>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</si>
  <si>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</si>
  <si>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</si>
  <si>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</si>
  <si>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</si>
  <si>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</si>
  <si>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</si>
  <si>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</si>
  <si>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</si>
  <si>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</si>
  <si>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</si>
  <si>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</si>
  <si>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</si>
  <si>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</si>
  <si>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</si>
  <si>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</si>
  <si>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</si>
  <si>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</si>
  <si>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</si>
  <si>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</si>
  <si>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</si>
  <si>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</si>
  <si>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</si>
  <si>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</si>
  <si>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</si>
  <si>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</si>
  <si>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</si>
  <si>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</si>
  <si>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</si>
  <si>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</si>
  <si>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</si>
  <si>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</si>
  <si>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</si>
  <si>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</si>
  <si>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</si>
  <si>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</si>
  <si>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</si>
  <si>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</si>
  <si>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</si>
  <si>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</si>
  <si>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</si>
  <si>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</si>
  <si>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</si>
  <si>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</si>
  <si>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</si>
  <si>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</si>
  <si>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</si>
  <si>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</si>
  <si>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</si>
  <si>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</si>
  <si>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</si>
  <si>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</si>
  <si>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</si>
  <si>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</si>
  <si>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</si>
  <si>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</si>
  <si>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</si>
  <si>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</si>
  <si>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</si>
  <si>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</si>
  <si>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</si>
  <si>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</si>
  <si>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</si>
  <si>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</si>
  <si>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</si>
  <si>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</si>
  <si>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</si>
  <si>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</si>
  <si>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</si>
  <si>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</si>
  <si>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</si>
  <si>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</si>
  <si>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</si>
  <si>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</si>
  <si>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</si>
  <si>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</si>
  <si>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</si>
  <si>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</si>
  <si>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</si>
  <si>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</si>
  <si>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</si>
  <si>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</si>
  <si>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</si>
  <si>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</si>
  <si>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</si>
  <si>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</si>
  <si>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</si>
  <si>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</si>
  <si>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</si>
  <si>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</si>
  <si>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</si>
  <si>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</si>
  <si>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</si>
  <si>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</si>
  <si>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</si>
  <si>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</si>
  <si>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</si>
  <si>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</si>
  <si>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</si>
  <si>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</si>
  <si>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</si>
  <si>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</si>
  <si>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</si>
  <si>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</si>
  <si>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</si>
  <si>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</si>
  <si>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</si>
  <si>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</si>
  <si>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</si>
  <si>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</si>
  <si>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</si>
  <si>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</si>
  <si>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</si>
  <si>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</si>
  <si>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</si>
  <si>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</si>
  <si>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</si>
  <si>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</si>
  <si>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</si>
  <si>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</si>
  <si>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</si>
  <si>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</si>
  <si>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</si>
  <si>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</si>
  <si>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</si>
  <si>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</si>
  <si>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</si>
  <si>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</si>
  <si>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</si>
  <si>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</si>
  <si>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</si>
  <si>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</si>
  <si>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</si>
  <si>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</si>
  <si>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</si>
  <si>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</si>
  <si>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</si>
  <si>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</si>
  <si>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</si>
  <si>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</si>
  <si>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</si>
  <si>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</si>
  <si>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</si>
  <si>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</si>
  <si>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</si>
  <si>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</si>
  <si>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</si>
  <si>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</si>
  <si>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</si>
  <si>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</si>
  <si>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</si>
  <si>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</si>
  <si>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</si>
  <si>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</si>
  <si>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</si>
  <si>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</si>
  <si>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</si>
  <si>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</si>
  <si>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</si>
  <si>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</si>
  <si>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</si>
  <si>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</si>
  <si>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</si>
  <si>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</si>
  <si>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</si>
  <si>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</si>
  <si>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</si>
  <si>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</si>
  <si>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</si>
  <si>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</si>
  <si>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</si>
  <si>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</si>
  <si>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</si>
  <si>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</si>
  <si>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</si>
  <si>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</si>
  <si>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</si>
  <si>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</si>
  <si>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</si>
  <si>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</si>
  <si>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</si>
  <si>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</si>
  <si>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</si>
  <si>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</si>
  <si>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</si>
  <si>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</si>
  <si>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</si>
  <si>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</si>
  <si>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</si>
  <si>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</si>
  <si>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</si>
  <si>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</si>
  <si>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</si>
  <si>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</si>
  <si>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</si>
  <si>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</si>
  <si>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</si>
  <si>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</si>
  <si>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</si>
  <si>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</si>
  <si>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</si>
  <si>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</si>
  <si>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</si>
  <si>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</si>
  <si>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</si>
  <si>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</si>
  <si>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</si>
  <si>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</si>
  <si>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</si>
  <si>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</si>
  <si>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</si>
  <si>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</si>
  <si>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</si>
  <si>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</si>
  <si>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</si>
  <si>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</si>
  <si>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</si>
  <si>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</si>
  <si>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</si>
  <si>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</si>
  <si>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</si>
  <si>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</si>
  <si>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</si>
  <si>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</si>
  <si>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</si>
  <si>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</si>
  <si>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</si>
  <si>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</si>
  <si>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</si>
  <si>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</si>
  <si>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</si>
  <si>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</si>
  <si>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</si>
  <si>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</si>
  <si>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</si>
  <si>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</si>
  <si>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</si>
  <si>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</si>
  <si>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</si>
  <si>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</si>
  <si>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</si>
  <si>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</si>
  <si>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</si>
  <si>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</si>
  <si>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</si>
  <si>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</si>
  <si>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</si>
  <si>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</si>
  <si>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</si>
  <si>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</si>
  <si>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</si>
  <si>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</si>
  <si>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</si>
  <si>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</si>
  <si>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</si>
  <si>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</si>
  <si>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</si>
  <si>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</si>
  <si>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</si>
  <si>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</si>
  <si>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</si>
  <si>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</si>
  <si>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</si>
  <si>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</si>
  <si>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</si>
  <si>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</si>
  <si>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</si>
  <si>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</si>
  <si>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</si>
  <si>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</si>
  <si>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</si>
  <si>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</si>
  <si>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</si>
  <si>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</si>
  <si>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</si>
  <si>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</si>
  <si>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</si>
  <si>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</si>
  <si>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</si>
  <si>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</si>
  <si>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</si>
  <si>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</si>
  <si>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</si>
  <si>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</si>
  <si>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</si>
  <si>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</si>
  <si>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</si>
  <si>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</si>
  <si>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</si>
  <si>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</si>
  <si>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</si>
  <si>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</si>
  <si>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</si>
  <si>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</si>
  <si>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</si>
  <si>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</si>
  <si>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</si>
  <si>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</si>
  <si>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</si>
  <si>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</si>
  <si>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</si>
  <si>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</si>
  <si>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</si>
  <si>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</si>
  <si>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</si>
  <si>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</si>
  <si>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</si>
  <si>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</si>
  <si>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</si>
  <si>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</si>
  <si>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</si>
  <si>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</si>
  <si>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</si>
  <si>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</si>
  <si>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</si>
  <si>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</si>
  <si>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</si>
  <si>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</si>
  <si>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</si>
  <si>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</si>
  <si>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</si>
  <si>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</si>
  <si>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</si>
  <si>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</si>
  <si>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</si>
  <si>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</si>
  <si>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</si>
  <si>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</si>
  <si>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</si>
  <si>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</si>
  <si>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</si>
  <si>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</si>
  <si>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</si>
  <si>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</si>
  <si>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</si>
  <si>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</si>
  <si>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</si>
  <si>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</si>
  <si>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</si>
  <si>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</si>
  <si>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</si>
  <si>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</si>
  <si>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</si>
  <si>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</si>
  <si>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</si>
  <si>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</si>
  <si>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</si>
  <si>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</si>
  <si>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</si>
  <si>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</si>
  <si>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</si>
  <si>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</si>
  <si>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</si>
  <si>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</si>
  <si>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</si>
  <si>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</si>
  <si>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</si>
  <si>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</si>
  <si>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</si>
  <si>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</si>
  <si>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</si>
  <si>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</si>
  <si>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</si>
  <si>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</si>
  <si>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</si>
  <si>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</si>
  <si>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</si>
  <si>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</si>
  <si>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</si>
  <si>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</si>
  <si>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</si>
  <si>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</si>
  <si>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</si>
  <si>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</si>
  <si>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</si>
  <si>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</si>
  <si>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</si>
  <si>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</si>
  <si>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</si>
  <si>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</si>
  <si>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</si>
  <si>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</si>
  <si>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</si>
  <si>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</si>
  <si>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</si>
  <si>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</si>
  <si>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</si>
  <si>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</si>
  <si>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</si>
  <si>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</si>
  <si>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</si>
  <si>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</si>
  <si>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</si>
  <si>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</si>
  <si>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</si>
  <si>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</si>
  <si>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</si>
  <si>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</si>
  <si>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</si>
  <si>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</si>
  <si>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</si>
  <si>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</si>
  <si>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</si>
  <si>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</si>
  <si>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</si>
  <si>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</si>
  <si>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</si>
  <si>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</si>
  <si>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</si>
  <si>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</si>
  <si>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</si>
  <si>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</si>
  <si>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</si>
  <si>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</si>
  <si>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</si>
  <si>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</si>
  <si>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</si>
  <si>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</si>
  <si>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</si>
  <si>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</si>
  <si>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</si>
  <si>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</si>
  <si>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</si>
  <si>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</si>
  <si>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</si>
  <si>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</si>
  <si>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</si>
  <si>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</si>
  <si>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</si>
  <si>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</si>
  <si>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</si>
  <si>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</si>
  <si>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</si>
  <si>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</si>
  <si>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</si>
  <si>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</si>
  <si>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</si>
  <si>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</si>
  <si>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</si>
  <si>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</si>
  <si>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</si>
  <si>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</si>
  <si>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</si>
  <si>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</si>
  <si>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</si>
  <si>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</si>
  <si>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</si>
  <si>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</si>
  <si>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</si>
  <si>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</si>
  <si>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</si>
  <si>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</si>
  <si>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</si>
  <si>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</si>
  <si>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</si>
  <si>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</si>
  <si>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</si>
  <si>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</si>
  <si>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</si>
  <si>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</si>
  <si>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</si>
  <si>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</si>
  <si>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</si>
  <si>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</si>
  <si>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</si>
  <si>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</si>
  <si>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</si>
  <si>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</si>
  <si>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</si>
  <si>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</si>
  <si>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</si>
  <si>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</si>
  <si>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</si>
  <si>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</si>
  <si>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</si>
  <si>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</si>
  <si>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</si>
  <si>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</si>
  <si>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</si>
  <si>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</si>
  <si>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</si>
  <si>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</si>
  <si>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</si>
  <si>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</si>
  <si>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</si>
  <si>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</si>
  <si>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</si>
  <si>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</si>
  <si>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</si>
  <si>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</si>
  <si>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</si>
  <si>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</si>
  <si>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</si>
  <si>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</si>
  <si>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</si>
  <si>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</si>
  <si>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</si>
  <si>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</si>
  <si>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</si>
  <si>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</si>
  <si>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</si>
  <si>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</si>
  <si>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</si>
  <si>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</si>
  <si>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</si>
  <si>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</si>
  <si>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</si>
  <si>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</si>
  <si>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</si>
  <si>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</si>
  <si>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</si>
  <si>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</si>
  <si>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</si>
  <si>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</si>
  <si>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</si>
  <si>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</si>
  <si>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</si>
  <si>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</si>
  <si>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</si>
  <si>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</si>
  <si>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</si>
  <si>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</si>
  <si>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</si>
  <si>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</si>
  <si>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</si>
  <si>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</si>
  <si>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</si>
  <si>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</si>
  <si>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</si>
  <si>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</si>
  <si>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</si>
  <si>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</si>
  <si>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</si>
  <si>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</si>
  <si>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</si>
  <si>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</si>
  <si>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</si>
  <si>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</si>
  <si>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</si>
  <si>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</si>
  <si>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</si>
  <si>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</si>
  <si>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</si>
  <si>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</si>
  <si>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</si>
  <si>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</si>
  <si>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</si>
  <si>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</si>
  <si>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</si>
  <si>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</si>
  <si>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</si>
  <si>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</si>
  <si>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</si>
  <si>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</si>
  <si>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</si>
  <si>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</si>
  <si>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</si>
  <si>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</si>
  <si>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</si>
  <si>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</si>
  <si>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</si>
  <si>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</si>
  <si>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</si>
  <si>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</si>
  <si>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</si>
  <si>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</si>
  <si>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</si>
  <si>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</si>
  <si>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</si>
  <si>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</si>
  <si>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</si>
  <si>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</si>
  <si>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</si>
  <si>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</si>
  <si>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</si>
  <si>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</si>
  <si>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</si>
  <si>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</si>
  <si>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</si>
  <si>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</si>
  <si>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</si>
  <si>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</si>
  <si>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</si>
  <si>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</si>
  <si>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</si>
  <si>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</si>
  <si>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</si>
  <si>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</si>
  <si>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</si>
  <si>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</si>
  <si>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</si>
  <si>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</si>
  <si>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</si>
  <si>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</si>
  <si>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</si>
  <si>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</si>
  <si>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</si>
  <si>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</si>
  <si>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</si>
  <si>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</si>
  <si>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</si>
  <si>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</si>
  <si>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</si>
  <si>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</si>
  <si>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</si>
  <si>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</si>
  <si>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</si>
  <si>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</si>
  <si>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</si>
  <si>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</si>
  <si>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</si>
  <si>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</si>
  <si>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</si>
  <si>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</si>
  <si>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</si>
  <si>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</si>
  <si>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</si>
  <si>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</si>
  <si>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</si>
  <si>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</si>
  <si>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</si>
  <si>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</si>
  <si>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</si>
  <si>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</si>
  <si>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</si>
  <si>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</si>
  <si>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</si>
  <si>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</si>
  <si>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</si>
  <si>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</si>
  <si>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</si>
  <si>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</si>
  <si>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</si>
  <si>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</si>
  <si>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</si>
  <si>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</si>
  <si>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</si>
  <si>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</si>
  <si>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</si>
  <si>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</si>
  <si>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</si>
  <si>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</si>
  <si>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</si>
  <si>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</si>
  <si>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</si>
  <si>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</si>
  <si>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</si>
  <si>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</si>
  <si>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</si>
  <si>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</si>
  <si>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</si>
  <si>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</si>
  <si>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</si>
  <si>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</si>
  <si>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</si>
  <si>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</si>
  <si>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</si>
  <si>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</si>
  <si>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</si>
  <si>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</si>
  <si>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</si>
  <si>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</si>
  <si>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</si>
  <si>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</si>
  <si>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</si>
  <si>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</si>
  <si>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</si>
  <si>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</si>
  <si>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</si>
  <si>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</si>
  <si>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</si>
  <si>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</si>
  <si>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</si>
  <si>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</si>
  <si>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</si>
  <si>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</si>
  <si>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</si>
  <si>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</si>
  <si>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</si>
  <si>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</si>
  <si>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</si>
  <si>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</si>
  <si>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</si>
  <si>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</si>
  <si>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</si>
  <si>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</si>
  <si>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</si>
  <si>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</si>
  <si>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</si>
  <si>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</si>
  <si>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</si>
  <si>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</si>
  <si>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</si>
  <si>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</si>
  <si>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</si>
  <si>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</si>
  <si>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</si>
  <si>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</si>
  <si>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</si>
  <si>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</si>
  <si>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</si>
  <si>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</si>
  <si>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</si>
  <si>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</si>
  <si>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</si>
  <si>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</si>
  <si>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</si>
  <si>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</si>
  <si>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</si>
  <si>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</si>
  <si>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</si>
  <si>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</si>
  <si>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</si>
  <si>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</si>
  <si>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</si>
  <si>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</si>
  <si>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</si>
  <si>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</si>
  <si>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</si>
  <si>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</si>
  <si>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</si>
  <si>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</si>
  <si>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</si>
  <si>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</si>
  <si>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</si>
  <si>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</si>
  <si>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</si>
  <si>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</si>
  <si>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</si>
  <si>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</si>
  <si>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</si>
  <si>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</si>
  <si>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</si>
  <si>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</si>
  <si>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</si>
  <si>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</si>
  <si>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</si>
  <si>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</si>
  <si>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</si>
  <si>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</si>
  <si>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</si>
  <si>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</si>
  <si>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</si>
  <si>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</si>
  <si>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</si>
  <si>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</si>
  <si>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</si>
  <si>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</si>
  <si>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</si>
  <si>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</si>
  <si>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</si>
  <si>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</si>
  <si>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</si>
  <si>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</si>
  <si>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</si>
  <si>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</si>
  <si>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</si>
  <si>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</si>
  <si>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</si>
  <si>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</si>
  <si>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</si>
  <si>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</si>
  <si>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</si>
  <si>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</si>
  <si>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</si>
  <si>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</si>
  <si>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</si>
  <si>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</si>
  <si>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</si>
  <si>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</si>
  <si>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</si>
  <si>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</si>
  <si>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</si>
  <si>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</si>
  <si>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</si>
  <si>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</si>
  <si>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</si>
  <si>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</si>
  <si>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</si>
  <si>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</si>
  <si>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</si>
  <si>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</si>
  <si>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</si>
  <si>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</si>
  <si>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</si>
  <si>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</si>
  <si>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</si>
  <si>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</si>
  <si>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</si>
  <si>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</si>
  <si>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</si>
  <si>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</si>
  <si>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</si>
  <si>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</si>
  <si>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</si>
  <si>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</si>
  <si>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</si>
  <si>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</si>
  <si>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</si>
  <si>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</si>
  <si>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</si>
  <si>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</si>
  <si>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</si>
  <si>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</si>
  <si>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</si>
  <si>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</si>
  <si>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</si>
  <si>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</si>
  <si>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</si>
  <si>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</si>
  <si>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</si>
  <si>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</si>
  <si>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</si>
  <si>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</si>
  <si>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</si>
  <si>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</si>
  <si>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</si>
  <si>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</si>
  <si>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</si>
  <si>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</si>
  <si>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</si>
  <si>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</si>
  <si>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</si>
  <si>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</si>
  <si>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</si>
  <si>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</si>
  <si>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</si>
  <si>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</si>
  <si>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</si>
  <si>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</si>
  <si>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</si>
  <si>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</si>
  <si>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</si>
  <si>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</si>
  <si>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</si>
  <si>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</si>
  <si>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</si>
  <si>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</si>
  <si>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</si>
  <si>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</si>
  <si>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</si>
  <si>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</si>
  <si>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</si>
  <si>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</si>
  <si>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</si>
  <si>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</si>
  <si>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</si>
  <si>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</si>
  <si>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</si>
  <si>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</si>
  <si>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</si>
  <si>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</si>
  <si>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</si>
  <si>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</si>
  <si>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</si>
  <si>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</si>
  <si>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</si>
  <si>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</si>
  <si>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</si>
  <si>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</si>
  <si>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</si>
  <si>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</si>
  <si>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</si>
  <si>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</si>
  <si>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</si>
  <si>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</si>
  <si>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</si>
  <si>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</si>
  <si>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</si>
  <si>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</si>
  <si>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</si>
  <si>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</si>
  <si>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</si>
  <si>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</si>
  <si>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</si>
  <si>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</si>
  <si>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</si>
  <si>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</si>
  <si>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</si>
  <si>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</si>
  <si>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</si>
  <si>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</si>
  <si>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</si>
  <si>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</si>
  <si>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</si>
  <si>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</si>
  <si>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</si>
  <si>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</si>
  <si>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</si>
  <si>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</si>
  <si>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</si>
  <si>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</si>
  <si>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</si>
  <si>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</si>
  <si>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</si>
  <si>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</si>
  <si>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</si>
  <si>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</si>
  <si>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</si>
  <si>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</si>
  <si>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</si>
  <si>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</si>
  <si>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</si>
  <si>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</si>
  <si>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</si>
  <si>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</si>
  <si>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</si>
  <si>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</si>
  <si>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</si>
  <si>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</si>
  <si>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</si>
  <si>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</si>
  <si>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</si>
  <si>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</si>
  <si>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</si>
  <si>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</si>
  <si>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</si>
  <si>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</si>
  <si>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</si>
  <si>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</si>
  <si>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</si>
  <si>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</si>
  <si>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</si>
  <si>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</si>
  <si>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</si>
  <si>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</si>
  <si>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</si>
  <si>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</si>
  <si>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</si>
  <si>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</si>
  <si>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</si>
  <si>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</si>
  <si>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</si>
  <si>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</si>
  <si>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</si>
  <si>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</si>
  <si>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</si>
  <si>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</si>
  <si>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</si>
  <si>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</si>
  <si>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</si>
  <si>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</si>
  <si>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</si>
  <si>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</si>
  <si>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</si>
  <si>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</si>
  <si>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</si>
  <si>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</si>
  <si>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</si>
  <si>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</si>
  <si>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</si>
  <si>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</si>
  <si>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</si>
  <si>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</si>
  <si>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</si>
  <si>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</si>
  <si>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</si>
  <si>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</si>
  <si>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</si>
  <si>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</si>
  <si>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</si>
  <si>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</si>
  <si>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</si>
  <si>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</si>
  <si>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</si>
  <si>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</si>
  <si>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</si>
  <si>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</si>
  <si>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</si>
  <si>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</si>
  <si>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</si>
  <si>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</si>
  <si>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</si>
  <si>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</si>
  <si>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</si>
  <si>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</si>
  <si>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</si>
  <si>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</si>
  <si>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</si>
  <si>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</si>
  <si>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</si>
  <si>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</si>
  <si>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</si>
  <si>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</si>
  <si>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</si>
  <si>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</si>
  <si>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</si>
  <si>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</si>
  <si>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</si>
  <si>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</si>
  <si>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</si>
  <si>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</si>
  <si>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</si>
  <si>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</si>
  <si>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</si>
  <si>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</si>
  <si>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</si>
  <si>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</si>
  <si>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</si>
  <si>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</si>
  <si>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</si>
  <si>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</si>
  <si>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</si>
  <si>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</si>
  <si>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</si>
  <si>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</si>
  <si>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</si>
  <si>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</si>
  <si>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</si>
  <si>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</si>
  <si>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</si>
  <si>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</si>
  <si>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</si>
  <si>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</si>
  <si>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</si>
  <si>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</si>
  <si>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</si>
  <si>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</si>
  <si>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</si>
  <si>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</si>
  <si>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</si>
  <si>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</si>
  <si>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</si>
  <si>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</si>
  <si>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</si>
  <si>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</si>
  <si>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</si>
  <si>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</si>
  <si>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</si>
  <si>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</si>
  <si>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</si>
  <si>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</si>
  <si>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</si>
  <si>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</si>
  <si>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</si>
  <si>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</si>
  <si>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</si>
  <si>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</si>
  <si>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</si>
  <si>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</si>
  <si>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</si>
  <si>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</si>
  <si>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</si>
  <si>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</si>
  <si>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</si>
  <si>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</si>
  <si>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</si>
  <si>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</si>
  <si>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</si>
  <si>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</si>
  <si>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</si>
  <si>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</si>
  <si>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</si>
  <si>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</si>
  <si>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</si>
  <si>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</si>
  <si>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</si>
  <si>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</si>
  <si>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</si>
  <si>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</si>
  <si>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</si>
  <si>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</si>
  <si>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</si>
  <si>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</si>
  <si>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</si>
  <si>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</si>
  <si>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</si>
  <si>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</si>
  <si>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</si>
  <si>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</si>
  <si>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</si>
  <si>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</si>
  <si>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</si>
  <si>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</si>
  <si>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</si>
  <si>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</si>
  <si>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</si>
  <si>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</si>
  <si>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</si>
  <si>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</si>
  <si>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</si>
  <si>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</si>
  <si>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</si>
  <si>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</si>
  <si>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</si>
  <si>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</si>
  <si>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</si>
  <si>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</si>
  <si>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</si>
  <si>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</si>
  <si>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</si>
  <si>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</si>
  <si>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</si>
  <si>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</si>
  <si>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</si>
  <si>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</si>
  <si>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</si>
  <si>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</si>
  <si>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</si>
  <si>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</si>
  <si>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</si>
  <si>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</si>
  <si>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</si>
  <si>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</si>
  <si>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</si>
  <si>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</si>
  <si>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</si>
  <si>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</si>
  <si>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</si>
  <si>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</si>
  <si>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</si>
  <si>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</si>
  <si>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</si>
  <si>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</si>
  <si>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</si>
  <si>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</si>
  <si>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</si>
  <si>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</si>
  <si>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</si>
  <si>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</si>
  <si>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</si>
  <si>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</si>
  <si>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</si>
  <si>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</si>
  <si>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</si>
  <si>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</si>
  <si>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</si>
  <si>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</si>
  <si>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</si>
  <si>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</si>
  <si>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</si>
  <si>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</si>
  <si>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</si>
  <si>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</si>
  <si>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</si>
  <si>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</si>
  <si>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</si>
  <si>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</si>
  <si>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</si>
  <si>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</si>
  <si>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</si>
  <si>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</si>
  <si>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</si>
  <si>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</si>
  <si>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</si>
  <si>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</si>
  <si>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</si>
  <si>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</si>
  <si>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</si>
  <si>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</si>
  <si>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</si>
  <si>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</si>
  <si>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</si>
  <si>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</si>
  <si>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</si>
  <si>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</si>
  <si>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</si>
  <si>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</si>
  <si>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</si>
  <si>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</si>
  <si>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</si>
  <si>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</si>
  <si>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</si>
  <si>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</si>
  <si>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</si>
  <si>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</si>
  <si>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</si>
  <si>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</si>
  <si>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</si>
  <si>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</si>
  <si>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</si>
  <si>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</si>
  <si>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</si>
  <si>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</si>
  <si>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</si>
  <si>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</si>
  <si>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</si>
  <si>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</si>
  <si>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</si>
  <si>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</si>
  <si>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</si>
  <si>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</si>
  <si>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</si>
  <si>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</si>
  <si>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</si>
  <si>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</si>
  <si>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</si>
  <si>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</si>
  <si>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</si>
  <si>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</si>
  <si>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</si>
  <si>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</si>
  <si>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</si>
  <si>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</si>
  <si>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</si>
  <si>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</si>
  <si>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</si>
  <si>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</si>
  <si>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</si>
  <si>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</si>
  <si>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</si>
  <si>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</si>
  <si>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</si>
  <si>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</si>
  <si>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</si>
  <si>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</si>
  <si>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</si>
  <si>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</si>
  <si>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</si>
  <si>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</si>
  <si>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</si>
  <si>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</si>
  <si>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</si>
  <si>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</si>
  <si>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</si>
  <si>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</si>
  <si>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</si>
  <si>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</si>
  <si>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</si>
  <si>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</si>
  <si>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</si>
  <si>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</si>
  <si>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</si>
  <si>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</si>
  <si>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</si>
  <si>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</si>
  <si>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</si>
  <si>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</si>
  <si>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</si>
  <si>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</si>
  <si>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</si>
  <si>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</si>
  <si>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</si>
  <si>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</si>
  <si>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</si>
  <si>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</si>
  <si>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</si>
  <si>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</si>
  <si>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</si>
  <si>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</si>
  <si>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</si>
  <si>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</si>
  <si>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</si>
  <si>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</si>
  <si>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</si>
  <si>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</si>
  <si>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</si>
  <si>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</si>
  <si>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</si>
  <si>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</si>
  <si>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</si>
  <si>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</si>
  <si>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</si>
  <si>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</si>
  <si>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</si>
  <si>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</si>
  <si>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</si>
  <si>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</si>
  <si>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</si>
  <si>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</si>
  <si>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</si>
  <si>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</si>
  <si>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</si>
  <si>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</si>
  <si>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</si>
  <si>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</si>
  <si>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</si>
  <si>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</si>
  <si>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</si>
  <si>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</si>
  <si>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</si>
  <si>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</si>
  <si>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</si>
  <si>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</si>
  <si>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</si>
  <si>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</si>
  <si>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</si>
  <si>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</si>
  <si>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</si>
  <si>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</si>
  <si>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</si>
  <si>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</si>
  <si>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</si>
  <si>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</si>
  <si>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</si>
  <si>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</si>
  <si>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</si>
  <si>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</si>
  <si>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</si>
  <si>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</si>
  <si>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</si>
  <si>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</si>
  <si>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</si>
  <si>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</si>
  <si>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</si>
  <si>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</si>
  <si>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</si>
  <si>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</si>
  <si>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</si>
  <si>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</si>
  <si>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</si>
  <si>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</si>
  <si>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</si>
  <si>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</si>
  <si>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</si>
  <si>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</si>
  <si>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</si>
  <si>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</si>
  <si>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</si>
  <si>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</si>
  <si>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</si>
  <si>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</si>
  <si>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</si>
  <si>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</si>
  <si>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</si>
  <si>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</si>
  <si>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</si>
  <si>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</si>
  <si>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</si>
  <si>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</si>
  <si>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</si>
  <si>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</si>
  <si>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</si>
  <si>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</si>
  <si>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</si>
  <si>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</si>
  <si>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</si>
  <si>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</si>
  <si>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</si>
  <si>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</si>
  <si>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</si>
  <si>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</si>
  <si>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</si>
  <si>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</si>
  <si>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</si>
  <si>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</si>
  <si>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</si>
  <si>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</si>
  <si>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</si>
  <si>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</si>
  <si>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</si>
  <si>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</si>
  <si>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</si>
  <si>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</si>
  <si>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</si>
  <si>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</si>
  <si>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</si>
  <si>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</si>
  <si>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</si>
  <si>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</si>
  <si>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</si>
  <si>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</si>
  <si>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</si>
  <si>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</si>
  <si>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</si>
  <si>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</si>
  <si>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</si>
  <si>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</si>
  <si>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</si>
  <si>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</si>
  <si>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</si>
  <si>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</si>
  <si>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</si>
  <si>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</si>
  <si>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</si>
  <si>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</si>
  <si>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</si>
  <si>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</si>
  <si>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</si>
  <si>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</si>
  <si>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</si>
  <si>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</si>
  <si>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</si>
  <si>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</si>
  <si>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</si>
  <si>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</si>
  <si>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</si>
  <si>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</si>
  <si>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</si>
  <si>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</si>
  <si>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</si>
  <si>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</si>
  <si>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</si>
  <si>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</si>
  <si>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</si>
  <si>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</si>
  <si>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</si>
  <si>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</si>
  <si>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</si>
  <si>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</si>
  <si>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</si>
  <si>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</si>
  <si>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</si>
  <si>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</si>
  <si>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</si>
  <si>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</si>
  <si>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</si>
  <si>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</si>
  <si>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</si>
  <si>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</si>
  <si>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</si>
  <si>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</si>
  <si>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</si>
  <si>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</si>
  <si>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</si>
  <si>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</si>
  <si>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</si>
  <si>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</si>
  <si>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</si>
  <si>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</si>
  <si>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</si>
  <si>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</si>
  <si>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</si>
  <si>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</si>
  <si>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</si>
  <si>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</si>
  <si>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</si>
  <si>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</si>
  <si>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</si>
  <si>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</si>
  <si>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</si>
  <si>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</si>
  <si>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</si>
  <si>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</si>
  <si>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</si>
  <si>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</si>
  <si>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</si>
  <si>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</si>
  <si>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</si>
  <si>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</si>
  <si>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</si>
  <si>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</si>
  <si>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</si>
  <si>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</si>
  <si>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</si>
  <si>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</si>
  <si>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</si>
  <si>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</si>
  <si>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</si>
  <si>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</si>
  <si>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</si>
  <si>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</si>
  <si>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</si>
  <si>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</si>
  <si>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</si>
  <si>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</si>
  <si>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</si>
  <si>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</si>
  <si>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</si>
  <si>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</si>
  <si>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</si>
  <si>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</si>
  <si>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</si>
  <si>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</si>
  <si>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</si>
  <si>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</si>
  <si>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</si>
  <si>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</si>
  <si>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</si>
  <si>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</si>
  <si>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</si>
  <si>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</si>
  <si>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</si>
  <si>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</si>
  <si>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</si>
  <si>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</si>
  <si>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</si>
  <si>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</si>
  <si>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</si>
  <si>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</si>
  <si>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</si>
  <si>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</si>
  <si>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</si>
  <si>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</si>
  <si>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</si>
  <si>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</si>
  <si>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</si>
  <si>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</si>
  <si>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</si>
  <si>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</si>
  <si>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</si>
  <si>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</si>
  <si>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</si>
  <si>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</si>
  <si>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</si>
  <si>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</si>
  <si>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</si>
  <si>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</si>
  <si>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</si>
  <si>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</si>
  <si>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</si>
  <si>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</si>
  <si>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</si>
  <si>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</si>
  <si>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</si>
  <si>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</si>
  <si>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</si>
  <si>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</si>
  <si>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</si>
  <si>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</si>
  <si>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</si>
  <si>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</si>
  <si>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</si>
  <si>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</si>
  <si>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</si>
  <si>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</si>
  <si>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</si>
  <si>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</si>
  <si>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</si>
  <si>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</si>
  <si>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</si>
  <si>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</si>
  <si>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</si>
  <si>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</si>
  <si>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</si>
  <si>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</si>
  <si>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</si>
  <si>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</si>
  <si>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</si>
  <si>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</si>
  <si>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</si>
  <si>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</si>
  <si>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</si>
  <si>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</si>
  <si>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</si>
  <si>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</si>
  <si>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</si>
  <si>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</si>
  <si>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</si>
  <si>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</si>
  <si>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</si>
  <si>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</si>
  <si>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</si>
  <si>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</si>
  <si>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</si>
  <si>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</si>
  <si>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</si>
  <si>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</si>
  <si>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</si>
  <si>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</si>
  <si>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</si>
  <si>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</si>
  <si>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</si>
  <si>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</si>
  <si>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</si>
  <si>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</si>
  <si>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</si>
  <si>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</si>
  <si>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</si>
  <si>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</si>
  <si>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</si>
  <si>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</si>
  <si>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</si>
  <si>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</si>
  <si>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</si>
  <si>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</si>
  <si>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</si>
  <si>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</si>
  <si>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</si>
  <si>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</si>
  <si>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</si>
  <si>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</si>
  <si>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</si>
  <si>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</si>
  <si>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</si>
  <si>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</si>
  <si>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</si>
  <si>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</si>
  <si>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</si>
  <si>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</si>
  <si>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</si>
  <si>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</si>
  <si>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</si>
  <si>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</si>
  <si>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</si>
  <si>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</si>
  <si>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</si>
  <si>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</si>
  <si>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</si>
  <si>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</si>
  <si>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</si>
  <si>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</si>
  <si>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</si>
  <si>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</si>
  <si>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</si>
  <si>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</si>
  <si>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</si>
  <si>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</si>
  <si>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</si>
  <si>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</si>
  <si>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</si>
  <si>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</si>
  <si>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</si>
  <si>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</si>
  <si>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</si>
  <si>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</si>
  <si>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</si>
  <si>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</si>
  <si>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</si>
  <si>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</si>
  <si>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</si>
  <si>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</si>
  <si>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</si>
  <si>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</si>
  <si>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</si>
  <si>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</si>
  <si>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</si>
  <si>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</si>
  <si>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</si>
  <si>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</si>
  <si>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</si>
  <si>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</si>
  <si>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</si>
  <si>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</si>
  <si>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</si>
  <si>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</si>
  <si>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</si>
  <si>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</si>
  <si>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</si>
  <si>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</si>
  <si>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</si>
  <si>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</si>
  <si>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</si>
  <si>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</si>
  <si>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</si>
  <si>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</si>
  <si>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</si>
  <si>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</si>
  <si>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</si>
  <si>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</si>
  <si>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</si>
  <si>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</si>
  <si>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</si>
  <si>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</si>
  <si>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</si>
  <si>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</si>
  <si>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</si>
  <si>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</si>
  <si>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</si>
  <si>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</si>
  <si>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</si>
  <si>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</si>
  <si>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</si>
  <si>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</si>
  <si>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</si>
  <si>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</si>
  <si>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</si>
  <si>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</si>
  <si>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</si>
  <si>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</si>
  <si>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</si>
  <si>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</si>
  <si>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</si>
  <si>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</si>
  <si>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</si>
  <si>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</si>
  <si>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</si>
  <si>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</si>
  <si>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</si>
  <si>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</si>
  <si>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</si>
  <si>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</si>
  <si>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</si>
  <si>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</si>
  <si>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</si>
  <si>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</si>
  <si>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</si>
  <si>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</si>
  <si>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</si>
  <si>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</si>
  <si>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</si>
  <si>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</si>
  <si>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</si>
  <si>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</si>
  <si>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</si>
  <si>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</si>
  <si>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</si>
  <si>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</si>
  <si>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</si>
  <si>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</si>
  <si>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</si>
  <si>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</si>
  <si>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</si>
  <si>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</si>
  <si>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</si>
  <si>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</si>
  <si>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</si>
  <si>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</si>
  <si>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</si>
  <si>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</si>
  <si>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</si>
  <si>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</si>
  <si>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</si>
  <si>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</si>
  <si>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</si>
  <si>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</si>
  <si>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</si>
  <si>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</si>
  <si>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</si>
  <si>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</si>
  <si>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</si>
  <si>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</si>
  <si>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</si>
  <si>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</si>
  <si>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</si>
  <si>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</si>
  <si>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</si>
  <si>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</si>
  <si>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</si>
  <si>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</si>
  <si>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</si>
  <si>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</si>
  <si>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</si>
  <si>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</si>
  <si>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</si>
  <si>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</si>
  <si>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</si>
  <si>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</si>
  <si>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</si>
  <si>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</si>
  <si>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</si>
  <si>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</si>
  <si>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</si>
  <si>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</si>
  <si>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</si>
  <si>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</si>
  <si>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</si>
  <si>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</si>
  <si>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</si>
  <si>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</si>
  <si>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</si>
  <si>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</si>
  <si>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</si>
  <si>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</si>
  <si>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</si>
  <si>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</si>
  <si>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</si>
  <si>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</si>
  <si>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</si>
  <si>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</si>
  <si>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</si>
  <si>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</si>
  <si>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</si>
  <si>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</si>
  <si>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</si>
  <si>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</si>
  <si>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</si>
  <si>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</si>
  <si>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</si>
  <si>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</si>
  <si>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</si>
  <si>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</si>
  <si>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</si>
  <si>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</si>
  <si>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</si>
  <si>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</si>
  <si>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</si>
  <si>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</si>
  <si>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</si>
  <si>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</si>
  <si>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</si>
  <si>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</si>
  <si>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</si>
  <si>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</si>
  <si>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</si>
  <si>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</si>
  <si>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</si>
  <si>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</si>
  <si>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</si>
  <si>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</si>
  <si>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</si>
  <si>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</si>
  <si>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</si>
  <si>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</si>
  <si>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</si>
  <si>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</si>
  <si>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</si>
  <si>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</si>
  <si>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</si>
  <si>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</si>
  <si>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</si>
  <si>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</si>
  <si>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</si>
  <si>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</si>
  <si>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</si>
  <si>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</si>
  <si>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</si>
  <si>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</si>
  <si>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</si>
  <si>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</si>
  <si>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</si>
  <si>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</si>
  <si>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</si>
  <si>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</si>
  <si>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</si>
  <si>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</si>
  <si>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</si>
  <si>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</si>
  <si>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</si>
  <si>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</si>
  <si>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</si>
  <si>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</si>
  <si>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</si>
  <si>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</si>
  <si>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</si>
  <si>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</si>
  <si>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</si>
  <si>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</si>
  <si>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</si>
  <si>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</si>
  <si>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</si>
  <si>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</si>
  <si>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</si>
  <si>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</si>
  <si>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</si>
  <si>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</si>
  <si>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</si>
  <si>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</si>
  <si>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</si>
  <si>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</si>
  <si>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</si>
  <si>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</si>
  <si>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</si>
  <si>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</si>
  <si>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</si>
  <si>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</si>
  <si>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</si>
  <si>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</si>
  <si>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</si>
  <si>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</si>
  <si>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</si>
  <si>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</si>
  <si>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</si>
  <si>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</si>
  <si>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</si>
  <si>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</si>
  <si>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</si>
  <si>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</si>
  <si>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</si>
  <si>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</si>
  <si>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</si>
  <si>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</si>
  <si>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</si>
  <si>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</si>
  <si>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</si>
  <si>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</si>
  <si>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</si>
  <si>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</si>
  <si>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</si>
  <si>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</si>
  <si>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</si>
  <si>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</si>
  <si>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</si>
  <si>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</si>
  <si>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</si>
  <si>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</si>
  <si>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</si>
  <si>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</si>
  <si>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</si>
  <si>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</si>
  <si>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</si>
  <si>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</si>
  <si>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</si>
  <si>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</si>
  <si>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</si>
  <si>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</si>
  <si>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</si>
  <si>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</si>
  <si>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</si>
  <si>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</si>
  <si>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</si>
  <si>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</si>
  <si>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</si>
  <si>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</si>
  <si>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</si>
  <si>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</si>
  <si>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</si>
  <si>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</si>
  <si>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</si>
  <si>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</si>
  <si>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</si>
  <si>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</si>
  <si>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</si>
  <si>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</si>
  <si>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</si>
  <si>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</si>
  <si>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</si>
  <si>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</si>
  <si>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</si>
  <si>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</si>
  <si>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</si>
  <si>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</si>
  <si>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</si>
  <si>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</si>
  <si>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</si>
  <si>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</si>
  <si>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</si>
  <si>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</si>
  <si>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</si>
  <si>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</si>
  <si>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</si>
  <si>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</si>
  <si>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</si>
  <si>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</si>
  <si>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</si>
  <si>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</si>
  <si>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</si>
  <si>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</si>
  <si>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</si>
  <si>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</si>
  <si>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</si>
  <si>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</si>
  <si>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</si>
  <si>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</si>
  <si>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</si>
  <si>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</si>
  <si>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</si>
  <si>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</si>
  <si>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</si>
  <si>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</si>
  <si>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</si>
  <si>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</si>
  <si>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</si>
  <si>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</si>
  <si>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</si>
  <si>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</si>
  <si>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</si>
  <si>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</si>
  <si>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</si>
  <si>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</si>
  <si>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</si>
  <si>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</si>
  <si>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</si>
  <si>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</si>
  <si>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</si>
  <si>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</si>
  <si>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</si>
  <si>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</si>
  <si>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</si>
  <si>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</si>
  <si>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</si>
  <si>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</si>
  <si>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</si>
  <si>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</si>
  <si>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</si>
  <si>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</si>
  <si>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</si>
  <si>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</si>
  <si>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</si>
  <si>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</si>
  <si>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</si>
  <si>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</si>
  <si>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</si>
  <si>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</si>
  <si>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</si>
  <si>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</si>
  <si>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</si>
  <si>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</si>
  <si>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</si>
  <si>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</si>
  <si>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</si>
  <si>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</si>
  <si>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</si>
  <si>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</si>
  <si>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</si>
  <si>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</si>
  <si>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</si>
  <si>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</si>
  <si>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</si>
  <si>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</si>
  <si>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</si>
  <si>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</si>
  <si>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</si>
  <si>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</si>
  <si>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</si>
  <si>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</si>
  <si>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</si>
  <si>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</si>
  <si>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</si>
  <si>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</si>
  <si>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</si>
  <si>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</si>
  <si>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</si>
  <si>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</si>
  <si>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</si>
  <si>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</si>
  <si>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</si>
  <si>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</si>
  <si>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</si>
  <si>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</si>
  <si>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</si>
  <si>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</si>
  <si>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</si>
  <si>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</si>
  <si>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</si>
  <si>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</si>
  <si>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</si>
  <si>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</si>
  <si>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</si>
  <si>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</si>
  <si>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</si>
  <si>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</si>
  <si>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</si>
  <si>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</si>
  <si>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</si>
  <si>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</si>
  <si>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</si>
  <si>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</si>
  <si>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</si>
  <si>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</si>
  <si>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</si>
  <si>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</si>
  <si>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</si>
  <si>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</si>
  <si>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</si>
  <si>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</si>
  <si>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</si>
  <si>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</si>
  <si>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</si>
  <si>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</si>
  <si>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</si>
  <si>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</si>
  <si>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</si>
  <si>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</si>
  <si>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</si>
  <si>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</si>
  <si>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</si>
  <si>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</si>
  <si>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</si>
  <si>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</si>
  <si>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</si>
  <si>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</si>
  <si>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</si>
  <si>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</si>
  <si>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</si>
  <si>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</si>
  <si>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</si>
  <si>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</si>
  <si>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</si>
  <si>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</si>
  <si>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</si>
  <si>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</si>
  <si>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</si>
  <si>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</si>
  <si>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</si>
  <si>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</si>
  <si>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</si>
  <si>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</si>
  <si>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</si>
  <si>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</si>
  <si>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</si>
  <si>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</si>
  <si>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</si>
  <si>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</si>
  <si>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</si>
  <si>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</si>
  <si>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</si>
  <si>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</si>
  <si>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</si>
  <si>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</si>
  <si>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</si>
  <si>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</si>
  <si>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</si>
  <si>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</si>
  <si>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</si>
  <si>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</si>
  <si>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</si>
  <si>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</si>
  <si>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</si>
  <si>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</si>
  <si>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</si>
  <si>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</si>
  <si>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</si>
  <si>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</si>
  <si>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</si>
  <si>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</si>
  <si>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</si>
  <si>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</si>
  <si>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</si>
  <si>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</si>
  <si>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</si>
  <si>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</si>
  <si>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</si>
  <si>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</si>
  <si>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</si>
  <si>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</si>
  <si>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</si>
  <si>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</si>
  <si>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</si>
  <si>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</si>
  <si>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</si>
  <si>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</si>
  <si>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</si>
  <si>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</si>
  <si>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</si>
  <si>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</si>
  <si>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</si>
  <si>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</si>
  <si>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</si>
  <si>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</si>
  <si>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</si>
  <si>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</si>
  <si>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</si>
  <si>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</si>
  <si>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</si>
  <si>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</si>
  <si>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</si>
  <si>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</si>
  <si>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</si>
  <si>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</si>
  <si>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</si>
  <si>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</si>
  <si>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</si>
  <si>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</si>
  <si>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</si>
  <si>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</si>
  <si>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</si>
  <si>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</si>
  <si>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</si>
  <si>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</si>
  <si>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</si>
  <si>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</si>
  <si>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</si>
  <si>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</si>
  <si>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</si>
  <si>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</si>
  <si>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</si>
  <si>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</si>
  <si>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</si>
  <si>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</si>
  <si>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</si>
  <si>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</si>
  <si>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</si>
  <si>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</si>
  <si>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</si>
  <si>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</si>
  <si>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</si>
  <si>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</si>
  <si>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</si>
  <si>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</si>
  <si>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</si>
  <si>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</si>
  <si>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</si>
  <si>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</si>
  <si>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</si>
  <si>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</si>
  <si>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</si>
  <si>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</si>
  <si>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</si>
  <si>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</si>
  <si>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</si>
  <si>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</si>
  <si>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</si>
  <si>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</si>
  <si>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</si>
  <si>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</si>
  <si>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</si>
  <si>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</si>
  <si>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</si>
  <si>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</si>
  <si>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</si>
  <si>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</si>
  <si>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</si>
  <si>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</si>
  <si>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</si>
  <si>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</si>
  <si>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</si>
  <si>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</si>
  <si>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</si>
  <si>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</si>
  <si>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</si>
  <si>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</si>
  <si>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</si>
  <si>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</si>
  <si>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</si>
  <si>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</si>
  <si>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</si>
  <si>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</si>
  <si>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</si>
  <si>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</si>
  <si>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</si>
  <si>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</si>
  <si>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</si>
  <si>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</si>
  <si>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</si>
  <si>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</si>
  <si>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</si>
  <si>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</si>
  <si>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</si>
  <si>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</si>
  <si>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</si>
  <si>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</si>
  <si>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</si>
  <si>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</si>
  <si>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</si>
  <si>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</si>
  <si>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</si>
  <si>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</si>
  <si>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</si>
  <si>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</si>
  <si>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</si>
  <si>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</si>
  <si>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</si>
  <si>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</si>
  <si>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</si>
  <si>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</si>
  <si>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</si>
  <si>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</si>
  <si>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</si>
  <si>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</si>
  <si>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</si>
  <si>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</si>
  <si>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</si>
  <si>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</si>
  <si>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</si>
  <si>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</si>
  <si>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</si>
  <si>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</si>
  <si>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</si>
  <si>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</si>
  <si>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</si>
  <si>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</si>
  <si>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</si>
  <si>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</si>
  <si>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</si>
  <si>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</si>
  <si>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</si>
  <si>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</si>
  <si>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</si>
  <si>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</si>
  <si>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</si>
  <si>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</si>
  <si>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</si>
  <si>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</si>
  <si>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</si>
  <si>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</si>
  <si>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</si>
  <si>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</si>
  <si>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</si>
  <si>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</si>
  <si>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</si>
  <si>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</si>
  <si>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</si>
  <si>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</si>
  <si>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</si>
  <si>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</si>
  <si>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</si>
  <si>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</si>
  <si>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</si>
  <si>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</si>
  <si>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</si>
  <si>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</si>
  <si>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</si>
  <si>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</si>
  <si>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</si>
  <si>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</si>
  <si>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</si>
  <si>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</si>
  <si>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</si>
  <si>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</si>
  <si>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</si>
  <si>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</si>
  <si>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</si>
  <si>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</si>
  <si>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</si>
  <si>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</si>
  <si>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</si>
  <si>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</si>
  <si>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</si>
  <si>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</si>
  <si>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</si>
  <si>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</si>
  <si>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</si>
  <si>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</si>
  <si>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</si>
  <si>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</si>
  <si>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</si>
  <si>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</si>
  <si>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</si>
  <si>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</si>
  <si>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</si>
  <si>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</si>
  <si>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</si>
  <si>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</si>
  <si>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</si>
  <si>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</si>
  <si>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</si>
  <si>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</si>
  <si>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</si>
  <si>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</si>
  <si>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</si>
  <si>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</si>
  <si>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</si>
  <si>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</si>
  <si>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</si>
  <si>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</si>
  <si>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</si>
  <si>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</si>
  <si>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</si>
  <si>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</si>
  <si>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</si>
  <si>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</si>
  <si>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</si>
  <si>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</si>
  <si>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</si>
  <si>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</si>
  <si>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</si>
  <si>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</si>
  <si>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</si>
  <si>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</si>
  <si>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</si>
  <si>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</si>
  <si>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</si>
  <si>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</si>
  <si>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</si>
  <si>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</si>
  <si>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</si>
  <si>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</si>
  <si>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</si>
  <si>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</si>
  <si>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</si>
  <si>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</si>
  <si>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</si>
  <si>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</si>
  <si>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</si>
  <si>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</si>
  <si>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</si>
  <si>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</si>
  <si>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</si>
  <si>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</si>
  <si>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</si>
  <si>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</si>
  <si>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</si>
  <si>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</si>
  <si>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</si>
  <si>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</si>
  <si>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</si>
  <si>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</si>
  <si>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</si>
  <si>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</si>
  <si>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</si>
  <si>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</si>
  <si>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</si>
  <si>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</si>
  <si>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</si>
  <si>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</si>
  <si>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</si>
  <si>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</si>
  <si>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</si>
  <si>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</si>
  <si>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</si>
  <si>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</si>
  <si>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</si>
  <si>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</si>
  <si>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</si>
  <si>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</si>
  <si>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</si>
  <si>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</si>
  <si>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</si>
  <si>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</si>
  <si>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</si>
  <si>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</si>
  <si>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</si>
  <si>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</si>
  <si>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</si>
  <si>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</si>
  <si>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</si>
  <si>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</si>
  <si>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</si>
  <si>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</si>
  <si>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</si>
  <si>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</si>
  <si>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</si>
  <si>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</si>
  <si>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</si>
  <si>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</si>
  <si>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</si>
  <si>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</si>
  <si>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</si>
  <si>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</si>
  <si>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</si>
  <si>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</si>
  <si>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</si>
  <si>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</si>
  <si>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</si>
  <si>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</si>
  <si>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</si>
  <si>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</si>
  <si>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</si>
  <si>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</si>
  <si>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</si>
  <si>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</si>
  <si>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</si>
  <si>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</si>
  <si>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</si>
  <si>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</si>
  <si>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</si>
  <si>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</si>
  <si>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</si>
  <si>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</si>
  <si>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</si>
  <si>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</si>
  <si>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</si>
  <si>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</si>
  <si>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</si>
  <si>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</si>
  <si>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</si>
  <si>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</si>
  <si>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</si>
  <si>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</si>
  <si>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</si>
  <si>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</si>
  <si>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</si>
  <si>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</si>
  <si>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</si>
  <si>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</si>
  <si>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</si>
  <si>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</si>
  <si>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</si>
  <si>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</si>
  <si>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</si>
  <si>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</si>
  <si>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</si>
  <si>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</si>
  <si>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</si>
  <si>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</si>
  <si>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</si>
  <si>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</si>
  <si>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</si>
  <si>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</si>
  <si>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</si>
  <si>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</si>
  <si>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</si>
  <si>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</si>
  <si>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</si>
  <si>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</si>
  <si>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</si>
  <si>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</si>
  <si>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</si>
  <si>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</si>
  <si>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</si>
  <si>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</si>
  <si>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</si>
  <si>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</si>
  <si>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</si>
  <si>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</si>
  <si>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</si>
  <si>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</si>
  <si>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</si>
  <si>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</si>
  <si>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</si>
  <si>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</si>
  <si>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</si>
  <si>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</si>
  <si>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</si>
  <si>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</si>
  <si>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</si>
  <si>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</si>
  <si>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</si>
  <si>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</si>
  <si>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</si>
  <si>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</si>
  <si>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</si>
  <si>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</si>
  <si>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</si>
  <si>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</si>
  <si>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</si>
  <si>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</si>
  <si>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</si>
  <si>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</si>
  <si>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</si>
  <si>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</si>
  <si>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</si>
  <si>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</si>
  <si>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</si>
  <si>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</si>
  <si>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</si>
  <si>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</si>
  <si>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</si>
  <si>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</si>
  <si>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</si>
  <si>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</si>
  <si>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</si>
  <si>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</si>
  <si>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</si>
  <si>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</si>
  <si>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</si>
  <si>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</si>
  <si>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</si>
  <si>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</si>
  <si>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</si>
  <si>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</si>
  <si>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</si>
  <si>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</si>
  <si>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</si>
  <si>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</si>
  <si>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</si>
  <si>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</si>
  <si>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</si>
  <si>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</si>
  <si>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</si>
  <si>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</si>
  <si>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</si>
  <si>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</si>
  <si>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</si>
  <si>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</si>
  <si>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</si>
  <si>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</si>
  <si>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</si>
  <si>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</si>
  <si>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</si>
  <si>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</si>
  <si>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</si>
  <si>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</si>
  <si>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</si>
  <si>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</si>
  <si>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</si>
  <si>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</si>
  <si>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</si>
  <si>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</si>
  <si>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</si>
  <si>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</si>
  <si>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</si>
  <si>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</si>
  <si>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</si>
  <si>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</si>
  <si>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</si>
  <si>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</si>
  <si>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</si>
  <si>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</si>
  <si>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</si>
  <si>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</si>
  <si>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</si>
  <si>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</si>
  <si>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</si>
  <si>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</si>
  <si>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</si>
  <si>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</si>
  <si>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</si>
  <si>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</si>
  <si>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</si>
  <si>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</si>
  <si>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</si>
  <si>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</si>
  <si>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</si>
  <si>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</si>
  <si>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</si>
  <si>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</si>
  <si>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</si>
  <si>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</si>
  <si>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</si>
  <si>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</si>
  <si>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</si>
  <si>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</si>
  <si>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</si>
  <si>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</si>
  <si>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</si>
  <si>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</si>
  <si>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</si>
  <si>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</si>
  <si>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</si>
  <si>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</si>
  <si>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</si>
  <si>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</si>
  <si>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</si>
  <si>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</si>
  <si>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</si>
  <si>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</si>
  <si>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</si>
  <si>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</si>
  <si>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</si>
  <si>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</si>
  <si>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</si>
  <si>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</si>
  <si>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</si>
  <si>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</si>
  <si>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</si>
  <si>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</si>
  <si>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</si>
  <si>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</si>
  <si>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</si>
  <si>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</si>
  <si>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</si>
  <si>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</si>
  <si>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</si>
  <si>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</si>
  <si>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</si>
  <si>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</si>
  <si>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</si>
  <si>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</si>
  <si>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</si>
  <si>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</si>
  <si>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</si>
  <si>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</si>
  <si>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</si>
  <si>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</si>
  <si>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</si>
  <si>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</si>
  <si>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</si>
  <si>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</si>
  <si>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</si>
  <si>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</si>
  <si>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</si>
  <si>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</si>
  <si>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</si>
  <si>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</si>
  <si>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</si>
  <si>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</si>
  <si>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</si>
  <si>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</si>
  <si>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</si>
  <si>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</si>
  <si>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</si>
  <si>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</si>
  <si>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</si>
  <si>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</si>
  <si>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</si>
  <si>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</si>
  <si>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</si>
  <si>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</si>
  <si>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</si>
  <si>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</si>
  <si>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</si>
  <si>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</si>
  <si>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</si>
  <si>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</si>
  <si>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</si>
  <si>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</si>
  <si>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</si>
  <si>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</si>
  <si>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</si>
  <si>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</si>
  <si>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</si>
  <si>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</si>
  <si>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</si>
  <si>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</si>
  <si>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</si>
  <si>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</si>
  <si>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</si>
  <si>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</si>
  <si>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</si>
  <si>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</si>
  <si>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</si>
  <si>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</si>
  <si>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</si>
  <si>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</si>
  <si>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</si>
  <si>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</si>
  <si>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</si>
  <si>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</si>
  <si>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</si>
  <si>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</si>
  <si>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</si>
  <si>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</si>
  <si>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</si>
  <si>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</si>
  <si>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</si>
  <si>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</si>
  <si>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</si>
  <si>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</si>
  <si>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</si>
  <si>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</si>
  <si>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</si>
  <si>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</si>
  <si>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</si>
  <si>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</si>
  <si>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</si>
  <si>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</si>
  <si>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</si>
  <si>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</si>
  <si>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</si>
  <si>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</si>
  <si>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</si>
  <si>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</si>
  <si>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</si>
  <si>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</si>
  <si>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</si>
  <si>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</si>
  <si>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</si>
  <si>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</si>
  <si>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</si>
  <si>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</si>
  <si>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</si>
  <si>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</si>
  <si>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</si>
  <si>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</si>
  <si>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</si>
  <si>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</si>
  <si>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</si>
  <si>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</si>
  <si>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</si>
  <si>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</si>
  <si>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</si>
  <si>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</si>
  <si>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</si>
  <si>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</si>
  <si>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</si>
  <si>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</si>
  <si>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</si>
  <si>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</si>
  <si>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</si>
  <si>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</si>
  <si>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</si>
  <si>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</si>
  <si>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</si>
  <si>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</si>
  <si>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</si>
  <si>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</si>
  <si>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</si>
  <si>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</si>
  <si>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</si>
  <si>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</si>
  <si>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</si>
  <si>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</si>
  <si>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</si>
  <si>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</si>
  <si>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</si>
  <si>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</si>
  <si>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</si>
  <si>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</si>
  <si>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</si>
  <si>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</si>
  <si>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</si>
  <si>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</si>
  <si>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</si>
  <si>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</si>
  <si>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</si>
  <si>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</si>
  <si>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</si>
  <si>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</si>
  <si>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</si>
  <si>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</si>
  <si>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</si>
  <si>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</si>
  <si>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</si>
  <si>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</si>
  <si>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</si>
  <si>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</si>
  <si>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</si>
  <si>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</si>
  <si>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</si>
  <si>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</si>
  <si>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</si>
  <si>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</si>
  <si>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</si>
  <si>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</si>
  <si>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</si>
  <si>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</si>
  <si>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</si>
  <si>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</si>
  <si>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</si>
  <si>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</si>
  <si>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</si>
  <si>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</si>
  <si>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</si>
  <si>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</si>
  <si>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</si>
  <si>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</si>
  <si>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</si>
  <si>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</si>
  <si>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</si>
  <si>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</si>
  <si>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</si>
  <si>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</si>
  <si>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</si>
  <si>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</si>
  <si>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</si>
  <si>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</si>
  <si>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</si>
  <si>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</si>
  <si>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</si>
  <si>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</si>
  <si>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</si>
  <si>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</si>
  <si>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</si>
  <si>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</si>
  <si>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</si>
  <si>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</si>
  <si>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</si>
  <si>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</si>
  <si>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</si>
  <si>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</si>
  <si>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</si>
  <si>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</si>
  <si>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</si>
  <si>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</si>
  <si>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</si>
  <si>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</si>
  <si>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</si>
  <si>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</si>
  <si>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</si>
  <si>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</si>
  <si>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</si>
  <si>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</si>
  <si>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</si>
  <si>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</si>
  <si>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</si>
  <si>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</si>
  <si>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</si>
  <si>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</si>
  <si>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</si>
  <si>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</si>
  <si>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</si>
  <si>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</si>
  <si>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</si>
  <si>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</si>
  <si>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</si>
  <si>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</si>
  <si>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</si>
  <si>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</si>
  <si>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</si>
  <si>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</si>
  <si>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</si>
  <si>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</si>
  <si>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</si>
  <si>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</si>
  <si>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</si>
  <si>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</si>
  <si>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</si>
  <si>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</si>
  <si>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</si>
  <si>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</si>
  <si>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</si>
  <si>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</si>
  <si>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</si>
  <si>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</si>
  <si>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</si>
  <si>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</si>
  <si>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</si>
  <si>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</si>
  <si>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</si>
  <si>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</si>
  <si>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</si>
  <si>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</si>
  <si>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</si>
  <si>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</si>
  <si>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</si>
  <si>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</si>
  <si>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</si>
  <si>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</si>
  <si>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</si>
  <si>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</si>
  <si>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</si>
  <si>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</si>
  <si>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</si>
  <si>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</si>
  <si>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</si>
  <si>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</si>
  <si>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</si>
  <si>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</si>
  <si>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</si>
  <si>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</si>
  <si>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</si>
  <si>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</si>
  <si>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</si>
  <si>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</si>
  <si>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</si>
  <si>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</si>
  <si>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</si>
  <si>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</si>
  <si>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</si>
  <si>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</si>
  <si>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</si>
  <si>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</si>
  <si>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</si>
  <si>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</si>
  <si>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</si>
  <si>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</si>
  <si>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</si>
  <si>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</si>
  <si>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</si>
  <si>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</si>
  <si>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</si>
  <si>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</si>
  <si>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</si>
  <si>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</si>
  <si>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</si>
  <si>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</si>
  <si>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</si>
  <si>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</si>
  <si>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</si>
  <si>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</si>
  <si>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</si>
  <si>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</si>
  <si>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</si>
  <si>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</si>
  <si>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</si>
  <si>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</si>
  <si>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</si>
  <si>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</si>
  <si>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</si>
  <si>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</si>
  <si>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</si>
  <si>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</si>
  <si>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</si>
  <si>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</si>
  <si>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</si>
  <si>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</si>
  <si>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</si>
  <si>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</si>
  <si>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</si>
  <si>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</si>
  <si>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</si>
  <si>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</si>
  <si>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</si>
  <si>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</si>
  <si>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</si>
  <si>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</si>
  <si>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</si>
  <si>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</si>
  <si>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</si>
  <si>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</si>
  <si>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</si>
  <si>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</si>
  <si>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</si>
  <si>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</si>
  <si>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</si>
  <si>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</si>
  <si>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</si>
  <si>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</si>
  <si>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</si>
  <si>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</si>
  <si>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</si>
  <si>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</si>
  <si>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</si>
  <si>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</si>
  <si>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</si>
  <si>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</si>
  <si>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</si>
  <si>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</si>
  <si>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</si>
  <si>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</si>
  <si>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</si>
  <si>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</si>
  <si>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</si>
  <si>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</si>
  <si>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</si>
  <si>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</si>
  <si>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</si>
  <si>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</si>
  <si>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</si>
  <si>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</si>
  <si>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</si>
  <si>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</si>
  <si>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</si>
  <si>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</si>
  <si>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</si>
  <si>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</si>
  <si>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</si>
  <si>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</si>
  <si>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</si>
  <si>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</si>
  <si>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</si>
  <si>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</si>
  <si>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</si>
  <si>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</si>
  <si>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</si>
  <si>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</si>
  <si>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</si>
  <si>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</si>
  <si>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</si>
  <si>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</si>
  <si>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</si>
  <si>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</si>
  <si>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</si>
  <si>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</si>
  <si>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</si>
  <si>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</si>
  <si>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</si>
  <si>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</si>
  <si>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</si>
  <si>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</si>
  <si>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</si>
  <si>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</si>
  <si>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</si>
  <si>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</si>
  <si>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</si>
  <si>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</si>
  <si>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</si>
  <si>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</si>
  <si>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</si>
  <si>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</si>
  <si>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</si>
  <si>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</si>
  <si>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</si>
  <si>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</si>
  <si>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</si>
  <si>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</si>
  <si>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</si>
  <si>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</si>
  <si>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</si>
  <si>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</si>
  <si>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</si>
  <si>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</si>
  <si>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</si>
  <si>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</si>
  <si>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</si>
  <si>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</si>
  <si>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</si>
  <si>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</si>
  <si>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</si>
  <si>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</si>
  <si>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</si>
  <si>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</si>
  <si>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</si>
  <si>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</si>
  <si>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</si>
  <si>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</si>
  <si>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</si>
  <si>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</si>
  <si>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</si>
  <si>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</si>
  <si>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</si>
  <si>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</si>
  <si>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</si>
  <si>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</si>
  <si>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</si>
  <si>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</si>
  <si>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</si>
  <si>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</si>
  <si>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</si>
  <si>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</si>
  <si>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</si>
  <si>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</si>
  <si>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</si>
  <si>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</si>
  <si>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</si>
  <si>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</si>
  <si>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</si>
  <si>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</si>
  <si>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</si>
  <si>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</si>
  <si>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</si>
  <si>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</si>
  <si>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</si>
  <si>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</si>
  <si>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</si>
  <si>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</si>
  <si>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</si>
  <si>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</si>
  <si>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</si>
  <si>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</si>
  <si>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</si>
  <si>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</si>
  <si>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</si>
  <si>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</si>
  <si>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</si>
  <si>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</si>
  <si>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</si>
  <si>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</si>
  <si>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</si>
  <si>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</si>
  <si>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</si>
  <si>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</si>
  <si>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</si>
  <si>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</si>
  <si>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</si>
  <si>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</si>
  <si>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</si>
  <si>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</si>
  <si>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</si>
  <si>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</si>
  <si>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</si>
  <si>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</si>
  <si>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</si>
  <si>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</si>
  <si>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</si>
  <si>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</si>
  <si>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</si>
  <si>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</si>
  <si>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</si>
  <si>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</si>
  <si>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</si>
  <si>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</si>
  <si>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</si>
  <si>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</si>
  <si>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</si>
  <si>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</si>
  <si>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</si>
  <si>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</si>
  <si>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</si>
  <si>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</si>
  <si>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</si>
  <si>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</si>
  <si>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</si>
  <si>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</si>
  <si>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</si>
  <si>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</si>
  <si>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</si>
  <si>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</si>
  <si>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</si>
  <si>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</si>
  <si>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</si>
  <si>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</si>
  <si>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</si>
  <si>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</si>
  <si>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</si>
  <si>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</si>
  <si>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</si>
  <si>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</si>
  <si>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</si>
  <si>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</si>
  <si>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</si>
  <si>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</si>
  <si>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</si>
  <si>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</si>
  <si>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</si>
  <si>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</si>
  <si>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</si>
  <si>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</si>
  <si>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</si>
  <si>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</si>
  <si>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</si>
  <si>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</si>
  <si>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</si>
  <si>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</si>
  <si>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</si>
  <si>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</si>
  <si>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</si>
  <si>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</si>
  <si>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</si>
  <si>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</si>
  <si>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</si>
  <si>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</si>
  <si>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</si>
  <si>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</si>
  <si>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</si>
  <si>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</si>
  <si>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</si>
  <si>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</si>
  <si>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</si>
  <si>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</si>
  <si>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</si>
  <si>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</si>
  <si>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</si>
  <si>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</si>
  <si>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</si>
  <si>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</si>
  <si>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</si>
  <si>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</si>
  <si>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</si>
  <si>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</si>
  <si>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</si>
  <si>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</si>
  <si>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</si>
  <si>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</si>
  <si>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</si>
  <si>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</si>
  <si>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</si>
  <si>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</si>
  <si>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</si>
  <si>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</si>
  <si>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</si>
  <si>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</si>
  <si>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</si>
  <si>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</si>
  <si>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</si>
  <si>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</si>
  <si>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</si>
  <si>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</si>
  <si>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</si>
  <si>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</si>
  <si>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</si>
  <si>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</si>
  <si>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</si>
  <si>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</si>
  <si>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</si>
  <si>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</si>
  <si>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</si>
  <si>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</si>
  <si>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</si>
  <si>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</si>
  <si>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</si>
  <si>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</si>
  <si>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</si>
  <si>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</si>
  <si>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</si>
  <si>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</si>
  <si>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</si>
  <si>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</si>
  <si>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</si>
  <si>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</si>
  <si>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</si>
  <si>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</si>
  <si>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</si>
  <si>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</si>
  <si>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</si>
  <si>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</si>
  <si>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</si>
  <si>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</si>
  <si>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</si>
  <si>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</si>
  <si>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</si>
  <si>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</si>
  <si>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</si>
  <si>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</si>
  <si>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</si>
  <si>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</si>
  <si>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</si>
  <si>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</si>
  <si>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</si>
  <si>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</si>
  <si>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</si>
  <si>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</si>
  <si>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</si>
  <si>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</si>
  <si>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</si>
  <si>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</si>
  <si>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</si>
  <si>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</si>
  <si>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</si>
  <si>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</si>
  <si>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</si>
  <si>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</si>
  <si>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</si>
  <si>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</si>
  <si>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</si>
  <si>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</si>
  <si>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</si>
  <si>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</si>
  <si>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</si>
  <si>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</si>
  <si>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</si>
  <si>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</si>
  <si>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</si>
  <si>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</si>
  <si>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</si>
  <si>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</si>
  <si>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</si>
  <si>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</si>
  <si>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</si>
  <si>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</si>
  <si>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</si>
  <si>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</si>
  <si>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</si>
  <si>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</si>
  <si>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</si>
  <si>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</si>
  <si>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</si>
  <si>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</si>
  <si>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</si>
  <si>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</si>
  <si>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</si>
  <si>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</si>
  <si>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</si>
  <si>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</si>
  <si>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</si>
  <si>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</si>
  <si>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</si>
  <si>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</si>
  <si>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</si>
  <si>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</si>
  <si>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</si>
  <si>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</si>
  <si>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</si>
  <si>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</si>
  <si>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</si>
  <si>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</si>
  <si>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</si>
  <si>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</si>
  <si>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</si>
  <si>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</si>
  <si>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</si>
  <si>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</si>
  <si>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</si>
  <si>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</si>
  <si>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</si>
  <si>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</si>
  <si>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</si>
  <si>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</si>
  <si>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</si>
  <si>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</si>
  <si>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</si>
  <si>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</si>
  <si>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</si>
  <si>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</si>
  <si>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</si>
  <si>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</si>
  <si>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</si>
  <si>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</si>
  <si>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</si>
  <si>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</si>
  <si>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</si>
  <si>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</si>
  <si>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</si>
  <si>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</si>
  <si>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</si>
  <si>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</si>
  <si>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</si>
  <si>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</si>
  <si>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</si>
  <si>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</si>
  <si>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</si>
  <si>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</si>
  <si>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</si>
  <si>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</si>
  <si>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</si>
  <si>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</si>
  <si>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</si>
  <si>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</si>
  <si>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</si>
  <si>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</si>
  <si>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</si>
  <si>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</si>
  <si>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</si>
  <si>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</si>
  <si>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</si>
  <si>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</si>
  <si>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</si>
  <si>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</si>
  <si>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</si>
  <si>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</si>
  <si>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</si>
  <si>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</si>
  <si>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</si>
  <si>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</si>
  <si>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</si>
  <si>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</si>
  <si>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</si>
  <si>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</si>
  <si>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</si>
  <si>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</si>
  <si>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</si>
  <si>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</si>
  <si>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</si>
  <si>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</si>
  <si>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</si>
  <si>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</si>
  <si>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</si>
  <si>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</si>
  <si>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</si>
  <si>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</si>
  <si>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</si>
  <si>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</si>
  <si>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</si>
  <si>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</si>
  <si>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</si>
  <si>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</si>
  <si>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</si>
  <si>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</si>
  <si>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</si>
  <si>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</si>
  <si>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</si>
  <si>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</si>
  <si>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</si>
  <si>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</si>
  <si>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</si>
  <si>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</si>
  <si>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</si>
  <si>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</si>
  <si>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</si>
  <si>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</si>
  <si>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</si>
  <si>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</si>
  <si>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</si>
  <si>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</si>
  <si>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</si>
  <si>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</si>
  <si>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</si>
  <si>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</si>
  <si>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</si>
  <si>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</si>
  <si>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</si>
  <si>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</si>
  <si>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</si>
  <si>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</si>
  <si>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</si>
  <si>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</si>
  <si>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</si>
  <si>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</si>
  <si>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</si>
  <si>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</si>
  <si>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</si>
  <si>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</si>
  <si>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</si>
  <si>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</si>
  <si>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</si>
  <si>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</si>
  <si>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</si>
  <si>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</si>
  <si>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</si>
  <si>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</si>
  <si>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</si>
  <si>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</si>
  <si>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</si>
  <si>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</si>
  <si>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</si>
  <si>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</si>
  <si>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</si>
  <si>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</si>
  <si>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</si>
  <si>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</si>
  <si>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</si>
  <si>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</si>
  <si>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</si>
  <si>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</si>
  <si>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</si>
  <si>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</si>
  <si>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</si>
  <si>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</si>
  <si>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</si>
  <si>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</si>
  <si>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</si>
  <si>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</si>
  <si>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</si>
  <si>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</si>
  <si>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</si>
  <si>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</si>
  <si>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</si>
  <si>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</si>
  <si>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</si>
  <si>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</si>
  <si>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</si>
  <si>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</si>
  <si>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</si>
  <si>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</si>
  <si>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</si>
  <si>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</si>
  <si>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</si>
  <si>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</si>
  <si>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</si>
  <si>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</si>
  <si>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</si>
  <si>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</si>
  <si>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</si>
  <si>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</si>
  <si>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</si>
  <si>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</si>
  <si>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</si>
  <si>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</si>
  <si>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</si>
  <si>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</si>
  <si>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</si>
  <si>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</si>
  <si>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</si>
  <si>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</si>
  <si>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</si>
  <si>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</si>
  <si>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</si>
  <si>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</si>
  <si>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</si>
  <si>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</si>
  <si>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</si>
  <si>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</si>
  <si>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</si>
  <si>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</si>
  <si>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</si>
  <si>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</si>
  <si>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</si>
  <si>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</si>
  <si>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</si>
  <si>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</si>
  <si>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</si>
  <si>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</si>
  <si>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</si>
  <si>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</si>
  <si>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</si>
  <si>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</si>
  <si>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</si>
  <si>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</si>
  <si>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</si>
  <si>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</si>
  <si>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</si>
  <si>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</si>
  <si>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</si>
  <si>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</si>
  <si>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</si>
  <si>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</si>
  <si>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</si>
  <si>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</si>
  <si>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</si>
  <si>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</si>
  <si>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</si>
  <si>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</si>
  <si>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</si>
  <si>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</si>
  <si>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</si>
  <si>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</si>
  <si>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</si>
  <si>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</si>
  <si>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</si>
  <si>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</si>
  <si>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</si>
  <si>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</si>
  <si>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</si>
  <si>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</si>
  <si>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</si>
  <si>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</si>
  <si>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</si>
  <si>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</si>
  <si>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</si>
  <si>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</si>
  <si>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</si>
  <si>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</si>
  <si>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</si>
  <si>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</si>
  <si>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</si>
  <si>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</si>
  <si>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</si>
  <si>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</si>
  <si>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</si>
  <si>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</si>
  <si>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</si>
  <si>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</si>
  <si>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</si>
  <si>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</si>
  <si>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</si>
  <si>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</si>
  <si>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</si>
  <si>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</si>
  <si>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</si>
  <si>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</si>
  <si>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</si>
  <si>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</si>
  <si>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</si>
  <si>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</si>
  <si>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</si>
  <si>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</si>
  <si>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</si>
  <si>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</si>
  <si>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</si>
  <si>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</si>
  <si>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</si>
  <si>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</si>
  <si>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</si>
  <si>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</si>
  <si>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</si>
  <si>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</si>
  <si>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</si>
  <si>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</si>
  <si>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</si>
  <si>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</si>
  <si>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</si>
  <si>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</si>
  <si>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</si>
  <si>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</si>
  <si>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</si>
  <si>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</si>
  <si>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</si>
  <si>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</si>
  <si>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</si>
  <si>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</si>
  <si>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</si>
  <si>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</si>
  <si>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</si>
  <si>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</si>
  <si>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</si>
  <si>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</si>
  <si>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</si>
  <si>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</si>
  <si>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</si>
  <si>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</si>
  <si>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</si>
  <si>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</si>
  <si>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</si>
  <si>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</si>
  <si>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</si>
  <si>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</si>
  <si>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</si>
  <si>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</si>
  <si>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</si>
  <si>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</si>
  <si>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</si>
  <si>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</si>
  <si>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</si>
  <si>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</si>
  <si>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</si>
  <si>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</si>
  <si>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</si>
  <si>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</si>
  <si>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</si>
  <si>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</si>
  <si>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</si>
  <si>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</si>
  <si>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</si>
  <si>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</si>
  <si>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</si>
  <si>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</si>
  <si>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</si>
  <si>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</si>
  <si>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</si>
  <si>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</si>
  <si>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</si>
  <si>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</si>
  <si>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</si>
  <si>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</si>
  <si>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</si>
  <si>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</si>
  <si>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</si>
  <si>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</si>
  <si>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</si>
  <si>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</si>
  <si>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</si>
  <si>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</si>
  <si>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</si>
  <si>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</si>
  <si>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</si>
  <si>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</si>
  <si>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</si>
  <si>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</si>
  <si>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</si>
  <si>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</si>
  <si>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</si>
  <si>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</si>
  <si>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</si>
  <si>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</si>
  <si>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</si>
  <si>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</si>
  <si>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</si>
  <si>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</si>
  <si>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</si>
  <si>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</si>
  <si>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</si>
  <si>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</si>
  <si>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</si>
  <si>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</si>
  <si>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</si>
  <si>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</si>
  <si>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</si>
  <si>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</si>
  <si>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</si>
  <si>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</si>
  <si>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</si>
  <si>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</si>
  <si>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</si>
  <si>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</si>
  <si>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</si>
  <si>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</si>
  <si>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</si>
  <si>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</si>
  <si>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</si>
  <si>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</si>
  <si>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</si>
  <si>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</si>
  <si>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</si>
  <si>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</si>
  <si>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</si>
  <si>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</si>
  <si>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</si>
  <si>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</si>
  <si>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</si>
  <si>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</si>
  <si>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</si>
  <si>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</si>
  <si>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</si>
  <si>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</si>
  <si>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</si>
  <si>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</si>
  <si>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</si>
  <si>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</si>
  <si>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</si>
  <si>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</si>
  <si>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</si>
  <si>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</si>
  <si>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</si>
  <si>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</si>
  <si>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</si>
  <si>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</si>
  <si>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</si>
  <si>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</si>
  <si>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</si>
  <si>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</si>
  <si>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</si>
  <si>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</si>
  <si>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</si>
  <si>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</si>
  <si>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</si>
  <si>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</si>
  <si>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</si>
  <si>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</si>
  <si>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</si>
  <si>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</si>
  <si>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</si>
  <si>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</si>
  <si>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</si>
  <si>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</si>
  <si>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</si>
  <si>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</si>
  <si>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</si>
  <si>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</si>
  <si>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</si>
  <si>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</si>
  <si>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</si>
  <si>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</si>
  <si>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</si>
  <si>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</si>
  <si>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</si>
  <si>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</si>
  <si>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</si>
  <si>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</si>
  <si>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</si>
  <si>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</si>
  <si>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</si>
  <si>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</si>
  <si>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</si>
  <si>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</si>
  <si>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</si>
  <si>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</si>
  <si>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</si>
  <si>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</si>
  <si>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</si>
  <si>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</si>
  <si>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</si>
  <si>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</si>
  <si>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</si>
  <si>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</si>
  <si>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</si>
  <si>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</si>
  <si>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</si>
  <si>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</si>
  <si>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</si>
  <si>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</si>
  <si>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</si>
  <si>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</si>
  <si>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</si>
  <si>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</si>
  <si>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</si>
  <si>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</si>
  <si>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</si>
  <si>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</si>
  <si>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</si>
  <si>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</si>
  <si>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</si>
  <si>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</si>
  <si>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</si>
  <si>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</si>
  <si>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</si>
  <si>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</si>
  <si>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</si>
  <si>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</si>
  <si>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</si>
  <si>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</si>
  <si>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</si>
  <si>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</si>
  <si>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</si>
  <si>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</si>
  <si>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</si>
  <si>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</si>
  <si>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</si>
  <si>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</si>
  <si>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</si>
  <si>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</si>
  <si>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</si>
  <si>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</si>
  <si>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</si>
  <si>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</si>
  <si>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</si>
  <si>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</si>
  <si>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</si>
  <si>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</si>
  <si>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</si>
  <si>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</si>
  <si>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</si>
  <si>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</si>
  <si>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</si>
  <si>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</si>
  <si>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</si>
  <si>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</si>
  <si>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</si>
  <si>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</si>
  <si>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</si>
  <si>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</si>
  <si>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</si>
  <si>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</si>
  <si>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</si>
  <si>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</si>
  <si>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</si>
  <si>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</si>
  <si>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</si>
  <si>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</si>
  <si>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</si>
  <si>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</si>
  <si>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</si>
  <si>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</si>
  <si>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</si>
  <si>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</si>
  <si>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</si>
  <si>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</si>
  <si>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</si>
  <si>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</si>
  <si>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</si>
  <si>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</si>
  <si>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</si>
  <si>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</si>
  <si>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</si>
  <si>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</si>
  <si>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</si>
  <si>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</si>
  <si>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</si>
  <si>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</si>
  <si>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</si>
  <si>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</si>
  <si>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</si>
  <si>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</si>
  <si>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</si>
  <si>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</si>
  <si>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</si>
  <si>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</si>
  <si>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</si>
  <si>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</si>
  <si>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</si>
  <si>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</si>
  <si>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</si>
  <si>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</si>
  <si>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</si>
  <si>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</si>
  <si>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</si>
  <si>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</si>
  <si>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</si>
  <si>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</si>
  <si>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</si>
  <si>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</si>
  <si>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</si>
  <si>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</si>
  <si>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</si>
  <si>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</si>
  <si>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</si>
  <si>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</si>
  <si>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</si>
  <si>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</si>
  <si>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</si>
  <si>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</si>
  <si>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</si>
  <si>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</si>
  <si>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</si>
  <si>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</si>
  <si>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</si>
  <si>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</si>
  <si>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</si>
  <si>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</si>
  <si>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</si>
  <si>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</si>
  <si>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</si>
  <si>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</si>
  <si>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</si>
  <si>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</si>
  <si>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</si>
  <si>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</si>
  <si>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</si>
  <si>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</si>
  <si>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</si>
  <si>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</si>
  <si>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</si>
  <si>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</si>
  <si>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</si>
  <si>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</si>
  <si>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</si>
  <si>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</si>
  <si>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</si>
  <si>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</si>
  <si>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</si>
  <si>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</si>
  <si>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</si>
  <si>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</si>
  <si>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</si>
  <si>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</si>
  <si>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</si>
  <si>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</si>
  <si>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</si>
  <si>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</si>
  <si>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</si>
  <si>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</si>
  <si>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</si>
  <si>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</si>
  <si>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</si>
  <si>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</si>
  <si>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</si>
  <si>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</si>
  <si>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</si>
  <si>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</si>
  <si>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</si>
  <si>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</si>
  <si>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</si>
  <si>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</si>
  <si>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</si>
  <si>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</si>
  <si>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</si>
  <si>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</si>
  <si>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</si>
  <si>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</si>
  <si>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</si>
  <si>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</si>
  <si>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</si>
  <si>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</si>
  <si>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</si>
  <si>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</si>
  <si>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</si>
  <si>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</si>
  <si>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</si>
  <si>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</si>
  <si>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</si>
  <si>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</si>
  <si>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</si>
  <si>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</si>
  <si>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</si>
  <si>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</si>
  <si>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</si>
  <si>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</si>
  <si>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</si>
  <si>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</si>
  <si>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</si>
  <si>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</si>
  <si>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</si>
  <si>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</si>
  <si>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</si>
  <si>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</si>
  <si>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</si>
  <si>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</si>
  <si>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</si>
  <si>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</si>
  <si>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</si>
  <si>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</si>
  <si>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</si>
  <si>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</si>
  <si>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</si>
  <si>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</si>
  <si>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</si>
  <si>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</si>
  <si>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</si>
  <si>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</si>
  <si>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</si>
  <si>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</si>
  <si>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</si>
  <si>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</si>
  <si>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</si>
  <si>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</si>
  <si>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</si>
  <si>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</si>
  <si>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</si>
  <si>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</si>
  <si>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</si>
  <si>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</si>
  <si>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</si>
  <si>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</si>
  <si>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</si>
  <si>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</si>
  <si>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</si>
  <si>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</si>
  <si>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</si>
  <si>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</si>
  <si>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</si>
  <si>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</si>
  <si>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</si>
  <si>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</si>
  <si>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</si>
  <si>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</si>
  <si>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</si>
  <si>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</si>
  <si>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</si>
  <si>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</si>
  <si>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</si>
  <si>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</si>
  <si>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</si>
  <si>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</si>
  <si>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</si>
  <si>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</si>
  <si>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</si>
  <si>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</si>
  <si>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</si>
  <si>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</si>
  <si>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</si>
  <si>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</si>
  <si>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</si>
  <si>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</si>
  <si>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</si>
  <si>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</si>
  <si>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</si>
  <si>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</si>
  <si>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</si>
  <si>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</si>
  <si>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</si>
  <si>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</si>
  <si>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</si>
  <si>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</si>
  <si>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</si>
  <si>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</si>
  <si>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</si>
  <si>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</si>
  <si>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</si>
  <si>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</si>
  <si>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</si>
  <si>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</si>
  <si>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</si>
  <si>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</si>
  <si>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</si>
  <si>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</si>
  <si>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</si>
  <si>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</si>
  <si>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</si>
  <si>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</si>
  <si>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</si>
  <si>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</si>
  <si>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</si>
  <si>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</si>
  <si>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</si>
  <si>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</si>
  <si>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</si>
  <si>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</si>
  <si>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</si>
  <si>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</si>
  <si>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</si>
  <si>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</si>
  <si>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</si>
  <si>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</si>
  <si>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</si>
  <si>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</si>
  <si>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</si>
  <si>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</si>
  <si>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</si>
  <si>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</si>
  <si>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</si>
  <si>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</si>
  <si>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</si>
  <si>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</si>
  <si>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</si>
  <si>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</si>
  <si>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</si>
  <si>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</si>
  <si>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</si>
  <si>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</si>
  <si>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</si>
  <si>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</si>
  <si>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</si>
  <si>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</si>
  <si>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</si>
  <si>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</si>
  <si>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</si>
  <si>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</si>
  <si>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</si>
  <si>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</si>
  <si>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</si>
  <si>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</si>
  <si>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</si>
  <si>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</si>
  <si>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</si>
  <si>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</si>
  <si>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</si>
  <si>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</si>
  <si>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</si>
  <si>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</si>
  <si>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</si>
  <si>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</si>
  <si>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</si>
  <si>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</si>
  <si>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</si>
  <si>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</si>
  <si>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</si>
  <si>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</si>
  <si>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</si>
  <si>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</si>
  <si>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</si>
  <si>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</si>
  <si>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</si>
  <si>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</si>
  <si>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</si>
  <si>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</si>
  <si>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</si>
  <si>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</si>
  <si>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</si>
  <si>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</si>
  <si>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</si>
  <si>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</si>
  <si>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</si>
  <si>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</si>
  <si>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</si>
  <si>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</si>
  <si>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</si>
  <si>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</si>
  <si>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</si>
  <si>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</si>
  <si>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</si>
  <si>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</si>
  <si>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</si>
  <si>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</si>
  <si>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</si>
  <si>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</si>
  <si>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</si>
  <si>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</si>
  <si>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</si>
  <si>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</si>
  <si>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</si>
  <si>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</si>
  <si>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</si>
  <si>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</si>
  <si>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</si>
  <si>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</si>
  <si>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</si>
  <si>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</si>
  <si>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</si>
  <si>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</si>
  <si>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</si>
  <si>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</si>
  <si>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</si>
  <si>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</si>
  <si>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</si>
  <si>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</si>
  <si>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</si>
  <si>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</si>
  <si>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</si>
  <si>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</si>
  <si>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</si>
  <si>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</si>
  <si>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</si>
  <si>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</si>
  <si>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</si>
  <si>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</si>
  <si>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</si>
  <si>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</si>
  <si>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</si>
  <si>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</si>
  <si>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</si>
  <si>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</si>
  <si>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</si>
  <si>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</si>
  <si>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</si>
  <si>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</si>
  <si>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</si>
  <si>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</si>
  <si>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</si>
  <si>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</si>
  <si>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</si>
  <si>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</si>
  <si>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</si>
  <si>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</si>
  <si>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</si>
  <si>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</si>
  <si>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</si>
  <si>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</si>
  <si>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</si>
  <si>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</si>
  <si>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</si>
  <si>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</si>
  <si>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</si>
  <si>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</si>
  <si>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</si>
  <si>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</si>
  <si>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</si>
  <si>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</si>
  <si>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</si>
  <si>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</si>
  <si>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</si>
  <si>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</si>
  <si>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</si>
  <si>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</si>
  <si>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</si>
  <si>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</si>
  <si>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</si>
  <si>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</si>
  <si>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</si>
  <si>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</si>
  <si>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</si>
  <si>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</si>
  <si>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</si>
  <si>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</si>
  <si>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</si>
  <si>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</si>
  <si>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</si>
  <si>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</si>
  <si>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</si>
  <si>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</si>
  <si>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</si>
  <si>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</si>
  <si>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</si>
  <si>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</si>
  <si>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</si>
  <si>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</si>
  <si>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</si>
  <si>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</si>
  <si>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</si>
  <si>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</si>
  <si>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</si>
  <si>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</si>
  <si>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</si>
  <si>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</si>
  <si>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</si>
  <si>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</si>
  <si>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</si>
  <si>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</si>
  <si>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</si>
  <si>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</si>
  <si>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</si>
  <si>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</si>
  <si>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</si>
  <si>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</si>
  <si>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</si>
  <si>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</si>
  <si>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</si>
  <si>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</si>
  <si>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</si>
  <si>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</si>
  <si>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</si>
  <si>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</si>
  <si>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</si>
  <si>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</si>
  <si>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</si>
  <si>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</si>
  <si>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</si>
  <si>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</si>
  <si>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</si>
  <si>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</si>
  <si>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</si>
  <si>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</si>
  <si>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</si>
  <si>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</si>
  <si>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</si>
  <si>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</si>
  <si>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</si>
  <si>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</si>
  <si>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</si>
  <si>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</si>
  <si>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</si>
  <si>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</si>
  <si>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</si>
  <si>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</si>
  <si>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</si>
  <si>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</si>
  <si>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</si>
  <si>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</si>
  <si>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</si>
  <si>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</si>
  <si>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</si>
  <si>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</si>
  <si>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</si>
  <si>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</si>
  <si>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</si>
  <si>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</si>
  <si>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</si>
  <si>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</si>
  <si>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</si>
  <si>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</si>
  <si>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</si>
  <si>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</si>
  <si>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</si>
  <si>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</si>
  <si>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</si>
  <si>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</si>
  <si>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</si>
  <si>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</si>
  <si>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</si>
  <si>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</si>
  <si>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</si>
  <si>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</si>
  <si>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</si>
  <si>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</si>
  <si>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</si>
  <si>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</si>
  <si>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</si>
  <si>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</si>
  <si>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</si>
  <si>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</si>
  <si>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</si>
  <si>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</si>
  <si>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</si>
  <si>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</si>
  <si>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</si>
  <si>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</si>
  <si>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</si>
  <si>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</si>
  <si>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</si>
  <si>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</si>
  <si>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</si>
  <si>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</si>
  <si>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</si>
  <si>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</si>
  <si>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</si>
  <si>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</si>
  <si>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</si>
  <si>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</si>
  <si>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</si>
  <si>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</si>
  <si>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</si>
  <si>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</si>
  <si>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</si>
  <si>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</si>
  <si>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</si>
  <si>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</si>
  <si>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</si>
  <si>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</si>
  <si>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</si>
  <si>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</si>
  <si>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</si>
  <si>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</si>
  <si>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</si>
  <si>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</si>
  <si>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</si>
  <si>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</si>
  <si>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</si>
  <si>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</si>
  <si>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</si>
  <si>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</si>
  <si>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</si>
  <si>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</si>
  <si>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</si>
  <si>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</si>
  <si>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</si>
  <si>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</si>
  <si>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</si>
  <si>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</si>
  <si>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</si>
  <si>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</si>
  <si>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</si>
  <si>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</si>
  <si>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</si>
  <si>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</si>
  <si>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</si>
  <si>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</si>
  <si>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</si>
  <si>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</si>
  <si>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</si>
  <si>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</si>
  <si>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</si>
  <si>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</si>
  <si>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</si>
  <si>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</si>
  <si>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</si>
  <si>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</si>
  <si>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</si>
  <si>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</si>
  <si>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</si>
  <si>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</si>
  <si>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</si>
  <si>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</si>
  <si>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</si>
  <si>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</si>
  <si>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</si>
  <si>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</si>
  <si>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</si>
  <si>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</si>
  <si>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</si>
  <si>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</si>
  <si>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</si>
  <si>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</si>
  <si>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</si>
  <si>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</si>
  <si>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</si>
  <si>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</si>
  <si>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</si>
  <si>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</si>
  <si>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</si>
  <si>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</si>
  <si>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</si>
  <si>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</si>
  <si>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</si>
  <si>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</si>
  <si>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</si>
  <si>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</si>
  <si>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</si>
  <si>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</si>
  <si>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</si>
  <si>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</si>
  <si>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</si>
  <si>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</si>
  <si>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</si>
  <si>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</si>
  <si>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</si>
  <si>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</si>
  <si>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</si>
  <si>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</si>
  <si>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</si>
  <si>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</si>
  <si>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</si>
  <si>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</si>
  <si>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</si>
  <si>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</si>
  <si>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</si>
  <si>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</si>
  <si>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</si>
  <si>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</si>
  <si>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</si>
  <si>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</si>
  <si>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</si>
  <si>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</si>
  <si>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</si>
  <si>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</si>
  <si>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</si>
  <si>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</si>
  <si>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</si>
  <si>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</si>
  <si>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</si>
  <si>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</si>
  <si>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</si>
  <si>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</si>
  <si>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</si>
  <si>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</si>
  <si>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</si>
  <si>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</si>
  <si>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</si>
  <si>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</si>
  <si>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</si>
  <si>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</si>
  <si>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</si>
  <si>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</si>
  <si>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</si>
  <si>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</si>
  <si>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</si>
  <si>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</si>
  <si>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</si>
  <si>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</si>
  <si>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</si>
  <si>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</si>
  <si>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</si>
  <si>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</si>
  <si>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</si>
  <si>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</si>
  <si>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</si>
  <si>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</si>
  <si>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</si>
  <si>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</si>
  <si>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</si>
  <si>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</si>
  <si>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</si>
  <si>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</si>
  <si>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</si>
  <si>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</si>
  <si>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</si>
  <si>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</si>
  <si>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</si>
  <si>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</si>
  <si>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</si>
  <si>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</si>
  <si>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</si>
  <si>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</si>
  <si>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</si>
  <si>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</si>
  <si>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</si>
  <si>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</si>
  <si>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</si>
  <si>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</si>
  <si>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</si>
  <si>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</si>
  <si>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</si>
  <si>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</si>
  <si>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</si>
  <si>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</si>
  <si>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</si>
  <si>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</si>
  <si>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</si>
  <si>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</si>
  <si>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</si>
  <si>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</si>
  <si>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</si>
  <si>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</si>
  <si>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</si>
  <si>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</si>
  <si>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</si>
  <si>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</si>
  <si>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</si>
  <si>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</si>
  <si>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</si>
  <si>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</si>
  <si>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</si>
  <si>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</si>
  <si>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</si>
  <si>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</si>
  <si>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</si>
  <si>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</si>
  <si>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</si>
  <si>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</si>
  <si>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</si>
  <si>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</si>
  <si>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</si>
  <si>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</si>
  <si>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</si>
  <si>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</si>
  <si>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</si>
  <si>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</si>
  <si>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</si>
  <si>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</si>
  <si>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</si>
  <si>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</si>
  <si>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</si>
  <si>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</si>
  <si>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</si>
  <si>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</si>
  <si>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</si>
  <si>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</si>
  <si>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</si>
  <si>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</si>
  <si>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</si>
  <si>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</si>
  <si>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</si>
  <si>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</si>
  <si>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</si>
  <si>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</si>
  <si>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</si>
  <si>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</si>
  <si>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</si>
  <si>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</si>
  <si>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</si>
  <si>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</si>
  <si>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</si>
  <si>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</si>
  <si>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</si>
  <si>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</si>
  <si>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</si>
  <si>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</si>
  <si>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</si>
  <si>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</si>
  <si>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</si>
  <si>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</si>
  <si>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</si>
  <si>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</si>
  <si>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</si>
  <si>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</si>
  <si>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</si>
  <si>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</si>
  <si>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</si>
  <si>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</si>
  <si>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</si>
  <si>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</si>
  <si>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</si>
  <si>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</si>
  <si>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</si>
  <si>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</si>
  <si>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</si>
  <si>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</si>
  <si>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</si>
  <si>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</si>
  <si>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</si>
  <si>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</si>
  <si>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</si>
  <si>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</si>
  <si>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</si>
  <si>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</si>
  <si>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</si>
  <si>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</si>
  <si>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</si>
  <si>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</si>
  <si>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</si>
  <si>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</si>
  <si>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</si>
  <si>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</si>
  <si>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</si>
  <si>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</si>
  <si>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</si>
  <si>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</si>
  <si>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</si>
  <si>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</si>
  <si>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</si>
  <si>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</si>
  <si>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</si>
  <si>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</si>
  <si>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</si>
  <si>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</si>
  <si>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</si>
  <si>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</si>
  <si>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</si>
  <si>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</si>
  <si>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</si>
  <si>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</si>
  <si>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</si>
  <si>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</si>
  <si>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</si>
  <si>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</si>
  <si>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</si>
  <si>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</si>
  <si>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</si>
  <si>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</si>
  <si>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</si>
  <si>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</si>
  <si>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</si>
  <si>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</si>
  <si>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</si>
  <si>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</si>
  <si>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</si>
  <si>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</si>
  <si>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</si>
  <si>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</si>
  <si>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</si>
  <si>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</si>
  <si>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</si>
  <si>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</si>
  <si>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</si>
  <si>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</si>
  <si>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</si>
  <si>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</si>
  <si>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</si>
  <si>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</si>
  <si>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</si>
  <si>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</si>
  <si>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</si>
  <si>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</si>
  <si>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</si>
  <si>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</si>
  <si>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</si>
  <si>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</si>
  <si>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</si>
  <si>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</si>
  <si>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</si>
  <si>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</si>
  <si>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</si>
  <si>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</si>
  <si>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</si>
  <si>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</si>
  <si>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</si>
  <si>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</si>
  <si>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</si>
  <si>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</si>
  <si>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</si>
  <si>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</si>
  <si>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</si>
  <si>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</si>
  <si>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</si>
  <si>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</si>
  <si>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</si>
  <si>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</si>
  <si>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</si>
  <si>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</si>
  <si>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</si>
  <si>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</si>
  <si>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</si>
  <si>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</si>
  <si>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</si>
  <si>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</si>
  <si>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</si>
  <si>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</si>
  <si>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</si>
  <si>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</si>
  <si>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</si>
  <si>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</si>
  <si>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</si>
  <si>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</si>
  <si>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</si>
  <si>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</si>
  <si>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</si>
  <si>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</si>
  <si>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</si>
  <si>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</si>
  <si>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</si>
  <si>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</si>
  <si>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</si>
  <si>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</si>
  <si>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</si>
  <si>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</si>
  <si>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</si>
  <si>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</si>
  <si>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</si>
  <si>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</si>
  <si>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</si>
  <si>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</si>
  <si>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</si>
  <si>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</si>
  <si>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</si>
  <si>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</si>
  <si>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</si>
  <si>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</si>
  <si>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</si>
  <si>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</si>
  <si>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</si>
  <si>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</si>
  <si>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</si>
  <si>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</si>
  <si>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</si>
  <si>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</si>
  <si>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</si>
  <si>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</si>
  <si>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</si>
  <si>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</si>
  <si>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</si>
  <si>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</si>
  <si>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</si>
  <si>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</si>
  <si>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</si>
  <si>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</si>
  <si>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</si>
  <si>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</si>
  <si>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</si>
  <si>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</si>
  <si>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</si>
  <si>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</si>
  <si>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</si>
  <si>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</si>
  <si>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</si>
  <si>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</si>
  <si>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</si>
  <si>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</si>
  <si>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</si>
  <si>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</si>
  <si>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</si>
  <si>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</si>
  <si>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</si>
  <si>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</si>
  <si>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</si>
  <si>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</si>
  <si>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</si>
  <si>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</si>
  <si>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</si>
  <si>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</si>
  <si>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</si>
  <si>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</si>
  <si>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</si>
  <si>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</si>
  <si>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</si>
  <si>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</si>
  <si>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</si>
  <si>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</si>
  <si>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</si>
  <si>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</si>
  <si>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</si>
  <si>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</si>
  <si>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</si>
  <si>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</si>
  <si>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</si>
  <si>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</si>
  <si>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</si>
  <si>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</si>
  <si>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</si>
  <si>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</si>
  <si>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</si>
  <si>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</si>
  <si>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</si>
  <si>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</si>
  <si>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</si>
  <si>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</si>
  <si>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</si>
  <si>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</si>
  <si>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</si>
  <si>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</si>
  <si>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</si>
  <si>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</si>
  <si>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</si>
  <si>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</si>
  <si>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</si>
  <si>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</si>
  <si>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</si>
  <si>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</si>
  <si>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</si>
  <si>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</si>
  <si>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</si>
  <si>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</si>
  <si>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</si>
  <si>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</si>
  <si>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</si>
  <si>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</si>
  <si>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</si>
  <si>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</si>
  <si>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</si>
  <si>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</si>
  <si>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</si>
  <si>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</si>
  <si>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</si>
  <si>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</si>
  <si>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</si>
  <si>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</si>
  <si>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</si>
  <si>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</si>
  <si>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</si>
  <si>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</si>
  <si>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</si>
  <si>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</si>
  <si>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</si>
  <si>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</si>
  <si>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</si>
  <si>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</si>
  <si>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</si>
  <si>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</si>
  <si>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</si>
  <si>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</si>
  <si>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</si>
  <si>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</si>
  <si>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</si>
  <si>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</si>
  <si>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</si>
  <si>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</si>
  <si>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</si>
  <si>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</si>
  <si>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</si>
  <si>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</si>
  <si>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</si>
  <si>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</si>
  <si>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</si>
  <si>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</si>
  <si>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</si>
  <si>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</si>
  <si>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</si>
  <si>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</si>
  <si>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</si>
  <si>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</si>
  <si>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</si>
  <si>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</si>
  <si>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</si>
  <si>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</si>
  <si>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</si>
  <si>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</si>
  <si>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</si>
  <si>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</si>
  <si>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</si>
  <si>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</si>
  <si>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</si>
  <si>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</si>
  <si>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</si>
  <si>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</si>
  <si>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</si>
  <si>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</si>
  <si>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</si>
  <si>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</si>
  <si>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</si>
  <si>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</si>
  <si>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</si>
  <si>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</si>
  <si>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</si>
  <si>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</si>
  <si>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</si>
  <si>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</si>
  <si>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</si>
  <si>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</si>
  <si>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</si>
  <si>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</si>
  <si>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</si>
  <si>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</si>
  <si>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</si>
  <si>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</si>
  <si>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</si>
  <si>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</si>
  <si>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</si>
  <si>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</si>
  <si>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</si>
  <si>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</si>
  <si>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</si>
  <si>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</si>
  <si>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</si>
  <si>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</si>
  <si>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</si>
  <si>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</si>
  <si>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</si>
  <si>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</si>
  <si>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</si>
  <si>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</si>
  <si>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</si>
  <si>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</si>
  <si>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</si>
  <si>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</si>
  <si>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</si>
  <si>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</si>
  <si>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</si>
  <si>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</si>
  <si>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</si>
  <si>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</si>
  <si>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</si>
  <si>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</si>
  <si>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</si>
  <si>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</si>
  <si>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</si>
  <si>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</si>
  <si>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</si>
  <si>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</si>
  <si>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</si>
  <si>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</si>
  <si>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</si>
  <si>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</si>
  <si>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</si>
  <si>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</si>
  <si>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</si>
  <si>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</si>
  <si>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</si>
  <si>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</si>
  <si>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</si>
  <si>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</si>
  <si>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</si>
  <si>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</si>
  <si>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</si>
  <si>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</si>
  <si>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</si>
  <si>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</si>
  <si>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</si>
  <si>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</si>
  <si>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</si>
  <si>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</si>
  <si>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</si>
  <si>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</si>
  <si>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</si>
  <si>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</si>
  <si>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</si>
  <si>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</si>
  <si>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</si>
  <si>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</si>
  <si>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</si>
  <si>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</si>
  <si>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</si>
  <si>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</si>
  <si>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</si>
  <si>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</si>
  <si>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</si>
  <si>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</si>
  <si>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</si>
  <si>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</si>
  <si>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</si>
  <si>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</si>
  <si>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</si>
  <si>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</si>
  <si>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</si>
  <si>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</si>
  <si>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</si>
  <si>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</si>
  <si>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</si>
  <si>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</si>
  <si>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</si>
  <si>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</si>
  <si>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</si>
  <si>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</si>
  <si>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</si>
  <si>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</si>
  <si>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</si>
  <si>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</si>
  <si>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</si>
  <si>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</si>
  <si>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</si>
  <si>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</si>
  <si>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</si>
  <si>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</si>
  <si>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</si>
  <si>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</si>
  <si>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</si>
  <si>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</si>
  <si>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</si>
  <si>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</si>
  <si>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</si>
  <si>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</si>
  <si>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</si>
  <si>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</si>
  <si>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</si>
  <si>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</si>
  <si>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</si>
  <si>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</si>
  <si>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</si>
  <si>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</si>
  <si>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</si>
  <si>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</si>
  <si>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</si>
  <si>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</si>
  <si>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</si>
  <si>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</si>
  <si>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</si>
  <si>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</si>
  <si>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</si>
  <si>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</si>
  <si>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</si>
  <si>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</si>
  <si>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</si>
  <si>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</si>
  <si>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</si>
  <si>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</si>
  <si>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</si>
  <si>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</si>
  <si>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</si>
  <si>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</si>
  <si>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</si>
  <si>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</si>
  <si>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</si>
  <si>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</si>
  <si>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</si>
  <si>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</si>
  <si>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</si>
  <si>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</si>
  <si>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</si>
  <si>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</si>
  <si>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</si>
  <si>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</si>
  <si>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</si>
  <si>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</si>
  <si>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</si>
  <si>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</si>
  <si>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</si>
  <si>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</si>
  <si>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</si>
  <si>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</si>
  <si>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</si>
  <si>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</si>
  <si>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</si>
  <si>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</si>
  <si>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</si>
  <si>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</si>
  <si>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</si>
  <si>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</si>
  <si>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</si>
  <si>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</si>
  <si>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</si>
  <si>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</si>
  <si>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</si>
  <si>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</si>
  <si>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</si>
  <si>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</si>
  <si>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</si>
  <si>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</si>
  <si>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</si>
  <si>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</si>
  <si>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</si>
  <si>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</si>
  <si>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</si>
  <si>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</si>
  <si>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</si>
  <si>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</si>
  <si>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</si>
  <si>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</si>
  <si>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</si>
  <si>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</si>
  <si>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</si>
  <si>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</si>
  <si>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</si>
  <si>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</si>
  <si>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</si>
  <si>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</si>
  <si>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</si>
  <si>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</si>
  <si>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</si>
  <si>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</si>
  <si>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</si>
  <si>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</si>
  <si>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</si>
  <si>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</si>
  <si>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</si>
  <si>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</si>
  <si>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</si>
  <si>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</si>
  <si>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</si>
  <si>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</si>
  <si>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</si>
  <si>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</si>
  <si>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</si>
  <si>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</si>
  <si>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</si>
  <si>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</si>
  <si>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</si>
  <si>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</si>
  <si>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</si>
  <si>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</si>
  <si>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</si>
  <si>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</si>
  <si>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</si>
  <si>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</si>
  <si>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</si>
  <si>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</si>
  <si>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</si>
  <si>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</si>
  <si>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</si>
  <si>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</si>
  <si>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</si>
  <si>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</si>
  <si>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</si>
  <si>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</si>
  <si>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</si>
  <si>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</si>
  <si>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</si>
  <si>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</si>
  <si>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</si>
  <si>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</si>
  <si>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</si>
  <si>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</si>
  <si>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</si>
  <si>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</si>
  <si>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</si>
  <si>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</si>
  <si>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</si>
  <si>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</si>
  <si>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</si>
  <si>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</si>
  <si>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</si>
  <si>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</si>
  <si>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</si>
  <si>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</si>
  <si>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</si>
  <si>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</si>
  <si>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</si>
  <si>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</si>
  <si>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</si>
  <si>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</si>
  <si>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</si>
  <si>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</si>
  <si>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</si>
  <si>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</si>
  <si>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</si>
  <si>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</si>
  <si>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</si>
  <si>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</si>
  <si>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</si>
  <si>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</si>
  <si>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</si>
  <si>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</si>
  <si>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</si>
  <si>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</si>
  <si>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</si>
  <si>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</si>
  <si>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</si>
  <si>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</si>
  <si>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</si>
  <si>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</si>
  <si>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</si>
  <si>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</si>
  <si>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</si>
  <si>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</si>
  <si>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</si>
  <si>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</si>
  <si>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</si>
  <si>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</si>
  <si>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</si>
  <si>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</si>
  <si>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</si>
  <si>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</si>
  <si>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</si>
  <si>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</si>
  <si>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</si>
  <si>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</si>
  <si>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</si>
  <si>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</si>
  <si>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</si>
  <si>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</si>
  <si>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</si>
  <si>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</si>
  <si>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</si>
  <si>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</si>
  <si>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</si>
  <si>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</si>
  <si>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</si>
  <si>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</si>
  <si>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</si>
  <si>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</si>
  <si>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</si>
  <si>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</si>
  <si>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</si>
  <si>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</si>
  <si>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</si>
  <si>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</si>
  <si>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</si>
  <si>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</si>
  <si>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</si>
  <si>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</si>
  <si>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</si>
  <si>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</si>
  <si>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</si>
  <si>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</si>
  <si>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</si>
  <si>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</si>
  <si>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</si>
  <si>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</si>
  <si>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</si>
  <si>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</si>
  <si>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</si>
  <si>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</si>
  <si>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</si>
  <si>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</si>
  <si>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</si>
  <si>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</si>
  <si>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</si>
  <si>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</si>
  <si>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</si>
  <si>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</si>
  <si>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</si>
  <si>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</si>
  <si>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</si>
  <si>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</si>
  <si>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</si>
  <si>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</si>
  <si>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</si>
  <si>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</si>
  <si>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</si>
  <si>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</si>
  <si>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</si>
  <si>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</si>
  <si>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</si>
  <si>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</si>
  <si>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</si>
  <si>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</si>
  <si>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</si>
  <si>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</si>
  <si>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</si>
  <si>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</si>
  <si>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</si>
  <si>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</si>
  <si>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</si>
  <si>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</si>
  <si>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</si>
  <si>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</si>
  <si>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</si>
  <si>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</si>
  <si>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</si>
  <si>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</si>
  <si>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</si>
  <si>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</si>
  <si>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</si>
  <si>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</si>
  <si>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</si>
  <si>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</si>
  <si>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</si>
  <si>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</si>
  <si>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</si>
  <si>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</si>
  <si>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</si>
  <si>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</si>
  <si>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</si>
  <si>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</si>
  <si>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</si>
  <si>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</si>
  <si>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</si>
  <si>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</si>
  <si>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</si>
  <si>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</si>
  <si>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</si>
  <si>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</si>
  <si>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</si>
  <si>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</si>
  <si>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</si>
  <si>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</si>
  <si>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</si>
  <si>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</si>
  <si>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</si>
  <si>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</si>
  <si>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</si>
  <si>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</si>
  <si>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</si>
  <si>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</si>
  <si>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</si>
  <si>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</si>
  <si>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</si>
  <si>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</si>
  <si>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</si>
  <si>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</si>
  <si>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</si>
  <si>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</si>
  <si>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</si>
  <si>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</si>
  <si>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</si>
  <si>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</si>
  <si>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</si>
  <si>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</si>
  <si>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</si>
  <si>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</si>
  <si>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</si>
  <si>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</si>
  <si>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</si>
  <si>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</si>
  <si>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</si>
  <si>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</si>
  <si>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</si>
  <si>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</si>
  <si>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</si>
  <si>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</si>
  <si>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</si>
  <si>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</si>
  <si>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</si>
  <si>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</si>
  <si>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</si>
  <si>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</si>
  <si>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</si>
  <si>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</si>
  <si>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</si>
  <si>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</si>
  <si>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</si>
  <si>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</si>
  <si>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</si>
  <si>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</si>
  <si>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</si>
  <si>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</si>
  <si>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</si>
  <si>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</si>
  <si>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</si>
  <si>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</si>
  <si>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</si>
  <si>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</si>
  <si>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</si>
  <si>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</si>
  <si>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</si>
  <si>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</si>
  <si>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</si>
  <si>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</si>
  <si>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</si>
  <si>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</si>
  <si>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</si>
  <si>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</si>
  <si>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</si>
  <si>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</si>
  <si>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</si>
  <si>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</si>
  <si>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</si>
  <si>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</si>
  <si>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</si>
  <si>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</si>
  <si>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</si>
  <si>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</si>
  <si>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</si>
  <si>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</si>
  <si>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</si>
  <si>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</si>
  <si>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</si>
  <si>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</si>
  <si>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</si>
  <si>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</si>
  <si>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</si>
  <si>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</si>
  <si>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</si>
  <si>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</si>
  <si>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</si>
  <si>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</si>
  <si>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</si>
  <si>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</si>
  <si>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</si>
  <si>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</si>
  <si>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</si>
  <si>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</si>
  <si>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</si>
  <si>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</si>
  <si>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</si>
  <si>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</si>
  <si>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</si>
  <si>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</si>
  <si>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</si>
  <si>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</si>
  <si>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</si>
  <si>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</si>
  <si>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</si>
  <si>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</si>
  <si>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</si>
  <si>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</si>
  <si>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</si>
  <si>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</si>
  <si>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</si>
  <si>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</si>
  <si>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</si>
  <si>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</si>
  <si>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</si>
  <si>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</si>
  <si>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</si>
  <si>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</si>
  <si>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</si>
  <si>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</si>
  <si>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</si>
  <si>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</si>
  <si>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</si>
  <si>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</si>
  <si>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</si>
  <si>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</si>
  <si>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</si>
  <si>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</si>
  <si>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</si>
  <si>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</si>
  <si>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</si>
  <si>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</si>
  <si>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</si>
  <si>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</si>
  <si>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</si>
  <si>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</si>
  <si>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</si>
  <si>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</si>
  <si>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</si>
  <si>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</si>
  <si>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</si>
  <si>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</si>
  <si>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</si>
  <si>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</si>
  <si>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</si>
  <si>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</si>
  <si>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</si>
  <si>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</si>
  <si>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</si>
  <si>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</si>
  <si>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</si>
  <si>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</si>
  <si>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</si>
  <si>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</si>
  <si>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</si>
  <si>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</si>
  <si>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</si>
  <si>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</si>
  <si>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</si>
  <si>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</si>
  <si>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</si>
  <si>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</si>
  <si>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</si>
  <si>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</si>
  <si>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</si>
  <si>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</si>
  <si>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</si>
  <si>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</si>
  <si>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</si>
  <si>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</si>
  <si>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</si>
  <si>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</si>
  <si>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</si>
  <si>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</si>
  <si>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</si>
  <si>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</si>
  <si>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</si>
  <si>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</si>
  <si>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</si>
  <si>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</si>
  <si>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</si>
  <si>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</si>
  <si>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</si>
  <si>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</si>
  <si>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</si>
  <si>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</si>
  <si>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</si>
  <si>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</si>
  <si>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</si>
  <si>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</si>
  <si>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</si>
  <si>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</si>
  <si>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</si>
  <si>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</si>
  <si>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</si>
  <si>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</si>
  <si>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</si>
  <si>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</si>
  <si>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</si>
  <si>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</si>
  <si>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</si>
  <si>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</si>
  <si>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</si>
  <si>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</si>
  <si>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</si>
  <si>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</si>
  <si>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</si>
  <si>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</si>
  <si>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</si>
  <si>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</si>
  <si>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</si>
  <si>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</si>
  <si>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</si>
  <si>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</si>
  <si>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</si>
  <si>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</si>
  <si>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</si>
  <si>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</si>
  <si>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</si>
  <si>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</si>
  <si>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</si>
  <si>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</si>
  <si>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</si>
  <si>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</si>
  <si>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</si>
  <si>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</si>
  <si>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</si>
  <si>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</si>
  <si>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</si>
  <si>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</si>
  <si>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</si>
  <si>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</si>
  <si>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</si>
  <si>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</si>
  <si>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</si>
  <si>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</si>
  <si>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</si>
  <si>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</si>
  <si>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</si>
  <si>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</si>
  <si>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</si>
  <si>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</si>
  <si>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</si>
  <si>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</si>
  <si>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</si>
  <si>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</si>
  <si>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</si>
  <si>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</si>
  <si>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</si>
  <si>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</si>
  <si>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</si>
  <si>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</si>
  <si>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</si>
  <si>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</si>
  <si>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</si>
  <si>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</si>
  <si>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</si>
  <si>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</si>
  <si>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</si>
  <si>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</si>
  <si>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</si>
  <si>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</si>
  <si>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</si>
  <si>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</si>
  <si>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</si>
  <si>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</si>
  <si>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</si>
  <si>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</si>
  <si>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</si>
  <si>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</si>
  <si>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</si>
  <si>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</si>
  <si>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</si>
  <si>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</si>
  <si>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</si>
  <si>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</si>
  <si>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</si>
  <si>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</si>
  <si>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</si>
  <si>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</si>
  <si>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</si>
  <si>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</si>
  <si>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</si>
  <si>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</si>
  <si>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</si>
  <si>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</si>
  <si>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</si>
  <si>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</si>
  <si>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</si>
  <si>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</si>
  <si>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</si>
  <si>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</si>
  <si>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</si>
  <si>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</si>
  <si>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</si>
  <si>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</si>
  <si>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</si>
  <si>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</si>
  <si>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</si>
  <si>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</si>
  <si>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</si>
  <si>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</si>
  <si>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</si>
  <si>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</si>
  <si>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</si>
  <si>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</si>
  <si>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</si>
  <si>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</si>
  <si>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</si>
  <si>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</si>
  <si>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</si>
  <si>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</si>
  <si>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</si>
  <si>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</si>
  <si>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</si>
  <si>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</si>
  <si>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</si>
  <si>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</si>
  <si>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</si>
  <si>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</si>
  <si>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</si>
  <si>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</si>
  <si>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</si>
  <si>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</si>
  <si>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</si>
  <si>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</si>
  <si>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</si>
  <si>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</si>
  <si>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</si>
  <si>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</si>
  <si>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</si>
  <si>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</si>
  <si>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</si>
  <si>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</si>
  <si>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</si>
  <si>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</si>
  <si>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</si>
  <si>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</si>
  <si>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</si>
  <si>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</si>
  <si>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</si>
  <si>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</si>
  <si>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</si>
  <si>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</si>
  <si>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</si>
  <si>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</si>
  <si>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</si>
  <si>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</si>
  <si>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</si>
  <si>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</si>
  <si>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</si>
  <si>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</si>
  <si>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</si>
  <si>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</si>
  <si>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</si>
  <si>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</si>
  <si>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</si>
  <si>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</si>
  <si>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</si>
  <si>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</si>
  <si>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</si>
  <si>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</si>
  <si>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</si>
  <si>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</si>
  <si>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</si>
  <si>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</si>
  <si>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</si>
  <si>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</si>
  <si>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</si>
  <si>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</si>
  <si>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</si>
  <si>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</si>
  <si>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</si>
  <si>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</si>
  <si>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</si>
  <si>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</si>
  <si>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</si>
  <si>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</si>
  <si>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</si>
  <si>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</si>
  <si>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</si>
  <si>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</si>
  <si>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</si>
  <si>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</si>
  <si>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</si>
  <si>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</si>
  <si>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</si>
  <si>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</si>
  <si>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</si>
  <si>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</si>
  <si>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</si>
  <si>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</si>
  <si>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</si>
  <si>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</si>
  <si>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</si>
  <si>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</si>
  <si>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</si>
  <si>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</si>
  <si>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</si>
  <si>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</si>
  <si>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</si>
  <si>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</si>
  <si>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</si>
  <si>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</si>
  <si>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</si>
  <si>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</si>
  <si>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</si>
  <si>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</si>
  <si>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</si>
  <si>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</si>
  <si>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</si>
  <si>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</si>
  <si>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</si>
  <si>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</si>
  <si>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</si>
  <si>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</si>
  <si>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</si>
  <si>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</si>
  <si>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</si>
  <si>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</si>
  <si>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</si>
  <si>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</si>
  <si>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</si>
  <si>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</si>
  <si>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</si>
  <si>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</si>
  <si>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</si>
  <si>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</si>
  <si>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</si>
  <si>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</si>
  <si>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</si>
  <si>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</si>
  <si>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</si>
  <si>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</si>
  <si>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</si>
  <si>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</si>
  <si>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</si>
  <si>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</si>
  <si>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</si>
  <si>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</si>
  <si>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</si>
  <si>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</si>
  <si>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</si>
  <si>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</si>
  <si>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</si>
  <si>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</si>
  <si>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</si>
  <si>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</si>
  <si>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</si>
  <si>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</si>
  <si>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</si>
  <si>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</si>
  <si>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</si>
  <si>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</si>
  <si>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</si>
  <si>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</si>
  <si>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</si>
  <si>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</si>
  <si>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</si>
  <si>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</si>
  <si>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</si>
  <si>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</si>
  <si>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</si>
  <si>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</si>
  <si>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</si>
  <si>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</si>
  <si>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</si>
  <si>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</si>
  <si>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</si>
  <si>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</si>
  <si>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</si>
  <si>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</si>
  <si>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</si>
  <si>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</si>
  <si>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</si>
  <si>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</si>
  <si>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</si>
  <si>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</si>
  <si>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</si>
  <si>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</si>
  <si>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</si>
  <si>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</si>
  <si>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</si>
  <si>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</si>
  <si>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</si>
  <si>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</si>
  <si>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</si>
  <si>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</si>
  <si>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</si>
  <si>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</si>
  <si>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</si>
  <si>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</si>
  <si>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</si>
  <si>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</si>
  <si>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</si>
  <si>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</si>
  <si>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</si>
  <si>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</si>
  <si>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</si>
  <si>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</si>
  <si>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</si>
  <si>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</si>
  <si>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</si>
  <si>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</si>
  <si>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</si>
  <si>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</si>
  <si>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</si>
  <si>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</si>
  <si>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</si>
  <si>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</si>
  <si>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</si>
  <si>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</si>
  <si>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</si>
  <si>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</si>
  <si>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</si>
  <si>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</si>
  <si>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</si>
  <si>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</si>
  <si>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</si>
  <si>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</si>
  <si>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</si>
  <si>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</si>
  <si>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</si>
  <si>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</si>
  <si>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</si>
  <si>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</si>
  <si>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</si>
  <si>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</si>
  <si>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</si>
  <si>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</si>
  <si>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</si>
  <si>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</si>
  <si>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</si>
  <si>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</si>
  <si>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</si>
  <si>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</si>
  <si>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</si>
  <si>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</si>
  <si>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</si>
  <si>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</si>
  <si>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</si>
  <si>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</si>
  <si>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</si>
  <si>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</si>
  <si>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</si>
  <si>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</si>
  <si>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</si>
  <si>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</si>
  <si>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</si>
  <si>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</si>
  <si>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</si>
  <si>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</si>
  <si>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</si>
  <si>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</si>
  <si>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</si>
  <si>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</si>
  <si>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</si>
  <si>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</si>
  <si>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</si>
  <si>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</si>
  <si>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</si>
  <si>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</si>
  <si>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</si>
  <si>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</si>
  <si>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</si>
  <si>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</si>
  <si>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</si>
  <si>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</si>
  <si>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</si>
  <si>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</si>
  <si>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</si>
  <si>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</si>
  <si>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</si>
  <si>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</si>
  <si>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</si>
  <si>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</si>
  <si>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</si>
  <si>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</si>
  <si>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</si>
  <si>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</si>
  <si>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</si>
  <si>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</si>
  <si>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</si>
  <si>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</si>
  <si>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</si>
  <si>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</si>
  <si>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</si>
  <si>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</si>
  <si>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</si>
  <si>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</si>
  <si>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</si>
  <si>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</si>
  <si>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</si>
  <si>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</si>
  <si>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</si>
  <si>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</si>
  <si>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</si>
  <si>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</si>
  <si>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</si>
  <si>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</si>
  <si>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</si>
  <si>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</si>
  <si>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</si>
  <si>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</si>
  <si>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</si>
  <si>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</si>
  <si>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</si>
  <si>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</si>
  <si>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</si>
  <si>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</si>
  <si>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</si>
  <si>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</si>
  <si>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</si>
  <si>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</si>
  <si>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</si>
  <si>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</si>
  <si>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</si>
  <si>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</si>
  <si>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</si>
  <si>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</si>
  <si>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</si>
  <si>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</si>
  <si>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</si>
  <si>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</si>
  <si>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</si>
  <si>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</si>
  <si>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</si>
  <si>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</si>
  <si>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</si>
  <si>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</si>
  <si>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</si>
  <si>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</si>
  <si>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</si>
  <si>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</si>
  <si>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</si>
  <si>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</si>
  <si>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</si>
  <si>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</si>
  <si>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</si>
  <si>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</si>
  <si>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</si>
  <si>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</si>
  <si>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</si>
  <si>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</si>
  <si>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</si>
  <si>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</si>
  <si>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</si>
  <si>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</si>
  <si>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</si>
  <si>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</si>
  <si>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</si>
  <si>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</si>
  <si>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</si>
  <si>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</si>
  <si>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</si>
  <si>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</si>
  <si>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</si>
  <si>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</si>
  <si>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</si>
  <si>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</si>
  <si>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</si>
  <si>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</si>
  <si>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</si>
  <si>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</si>
  <si>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</si>
  <si>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</si>
  <si>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</si>
  <si>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</si>
  <si>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</si>
  <si>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</si>
  <si>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</si>
  <si>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</si>
  <si>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</si>
  <si>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</si>
  <si>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</si>
  <si>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</si>
  <si>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</si>
  <si>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</si>
  <si>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</si>
  <si>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</si>
  <si>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</si>
  <si>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</si>
  <si>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</si>
  <si>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</si>
  <si>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</si>
  <si>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</si>
  <si>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</si>
  <si>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</si>
  <si>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</si>
  <si>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</si>
  <si>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</si>
  <si>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</si>
  <si>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</si>
  <si>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</si>
  <si>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</si>
  <si>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</si>
  <si>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</si>
  <si>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</si>
  <si>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</si>
  <si>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</si>
  <si>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</si>
  <si>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</si>
  <si>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</si>
  <si>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</si>
  <si>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</si>
  <si>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</si>
  <si>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</si>
  <si>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</si>
  <si>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</si>
  <si>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</si>
  <si>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</si>
  <si>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</si>
  <si>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</si>
  <si>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</si>
  <si>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</si>
  <si>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</si>
  <si>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</si>
  <si>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</si>
  <si>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</si>
  <si>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</si>
  <si>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</si>
  <si>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</si>
  <si>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</si>
  <si>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</si>
  <si>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</si>
  <si>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</si>
  <si>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</si>
  <si>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</si>
  <si>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</si>
  <si>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</si>
  <si>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</si>
  <si>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</si>
  <si>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</si>
  <si>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</si>
  <si>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</si>
  <si>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</si>
  <si>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</si>
  <si>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</si>
  <si>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</si>
  <si>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</si>
  <si>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</si>
  <si>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</si>
  <si>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</si>
  <si>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</si>
  <si>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</si>
  <si>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</si>
  <si>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</si>
  <si>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</si>
  <si>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</si>
  <si>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</si>
  <si>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</si>
  <si>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</si>
  <si>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</si>
  <si>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</si>
  <si>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</si>
  <si>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</si>
  <si>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</si>
  <si>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</si>
  <si>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</si>
  <si>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</si>
  <si>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</si>
  <si>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</si>
  <si>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</si>
  <si>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</si>
  <si>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</si>
  <si>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</si>
  <si>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</si>
  <si>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</si>
  <si>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</si>
  <si>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</si>
  <si>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</si>
  <si>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</si>
  <si>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</si>
  <si>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</si>
  <si>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</si>
  <si>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</si>
  <si>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</si>
  <si>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</si>
  <si>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</si>
  <si>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</si>
  <si>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</si>
  <si>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</si>
  <si>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</si>
  <si>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</si>
  <si>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</si>
  <si>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</si>
  <si>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</si>
  <si>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</si>
  <si>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</si>
  <si>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</si>
  <si>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</si>
  <si>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</si>
  <si>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</si>
  <si>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</si>
  <si>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</si>
  <si>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</si>
  <si>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</si>
  <si>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</si>
  <si>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</si>
  <si>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</si>
  <si>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</si>
  <si>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</si>
  <si>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</si>
  <si>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</si>
  <si>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</si>
  <si>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</si>
  <si>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</si>
  <si>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</si>
  <si>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</si>
  <si>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</si>
  <si>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</si>
  <si>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</si>
  <si>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</si>
  <si>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</si>
  <si>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</si>
  <si>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</si>
  <si>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</si>
  <si>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</si>
  <si>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</si>
  <si>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</si>
  <si>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</si>
  <si>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</si>
  <si>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</si>
  <si>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</si>
  <si>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</si>
  <si>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</si>
  <si>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</si>
  <si>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</si>
  <si>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</si>
  <si>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</si>
  <si>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</si>
  <si>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</si>
  <si>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</si>
  <si>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</si>
  <si>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</si>
  <si>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</si>
  <si>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</si>
  <si>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</si>
  <si>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</si>
  <si>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</si>
  <si>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</si>
  <si>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</si>
  <si>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</si>
  <si>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</si>
  <si>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</si>
  <si>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</si>
  <si>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</si>
  <si>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</si>
  <si>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</si>
  <si>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</si>
  <si>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</si>
  <si>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</si>
  <si>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</si>
  <si>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</si>
  <si>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</si>
  <si>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</si>
  <si>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</si>
  <si>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</si>
  <si>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</si>
  <si>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</si>
  <si>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</si>
  <si>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</si>
  <si>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</si>
  <si>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</si>
  <si>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</si>
  <si>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</si>
  <si>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</si>
  <si>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</si>
  <si>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</si>
  <si>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</si>
  <si>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</si>
  <si>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</si>
  <si>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</si>
  <si>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</si>
  <si>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</si>
  <si>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</si>
  <si>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</si>
  <si>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</si>
  <si>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</si>
  <si>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</si>
  <si>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</si>
  <si>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</si>
  <si>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</si>
  <si>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</si>
  <si>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</si>
  <si>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</si>
  <si>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</si>
  <si>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</si>
  <si>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</si>
  <si>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</si>
  <si>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</si>
  <si>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</si>
  <si>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</si>
  <si>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</si>
  <si>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</si>
  <si>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</si>
  <si>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</si>
  <si>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</si>
  <si>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</si>
  <si>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</si>
  <si>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</si>
  <si>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</si>
  <si>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</si>
  <si>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</si>
  <si>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</si>
  <si>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</si>
  <si>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</si>
  <si>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</si>
  <si>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</si>
  <si>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</si>
  <si>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</si>
  <si>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</si>
  <si>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</si>
  <si>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</si>
  <si>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</si>
  <si>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</si>
  <si>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</si>
  <si>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</si>
  <si>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</si>
  <si>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</si>
  <si>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</si>
  <si>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</si>
  <si>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</si>
  <si>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</si>
  <si>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</si>
  <si>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</si>
  <si>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</si>
  <si>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</si>
  <si>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</si>
  <si>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</si>
  <si>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</si>
  <si>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</si>
  <si>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</si>
  <si>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</si>
  <si>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</si>
  <si>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</si>
  <si>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</si>
  <si>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</si>
  <si>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</si>
  <si>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</si>
  <si>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</si>
  <si>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</si>
  <si>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</si>
  <si>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</si>
  <si>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</si>
  <si>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</si>
  <si>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</si>
  <si>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</si>
  <si>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</si>
  <si>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</si>
  <si>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</si>
  <si>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</si>
  <si>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</si>
  <si>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</si>
  <si>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</si>
  <si>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</si>
  <si>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</si>
  <si>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</si>
  <si>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</si>
  <si>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</si>
  <si>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</si>
  <si>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</si>
  <si>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</si>
  <si>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</si>
  <si>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</si>
  <si>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</si>
  <si>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</si>
  <si>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</si>
  <si>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</si>
  <si>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</si>
  <si>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</si>
  <si>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</si>
  <si>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</si>
  <si>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</si>
  <si>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</si>
  <si>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</si>
  <si>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</si>
  <si>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</si>
  <si>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</si>
  <si>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</si>
  <si>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</si>
  <si>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</si>
  <si>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</si>
  <si>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</si>
  <si>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</si>
  <si>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</si>
  <si>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</si>
  <si>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</si>
  <si>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</si>
  <si>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</si>
  <si>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</si>
  <si>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</si>
  <si>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</si>
  <si>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</si>
  <si>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</si>
  <si>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</si>
  <si>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</si>
  <si>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</si>
  <si>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</si>
  <si>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</si>
  <si>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</si>
  <si>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</si>
  <si>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</si>
  <si>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</si>
  <si>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</si>
  <si>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</si>
  <si>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</si>
  <si>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</si>
  <si>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</si>
  <si>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</si>
  <si>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</si>
  <si>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</si>
  <si>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</si>
  <si>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</si>
  <si>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</si>
  <si>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</si>
  <si>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</si>
  <si>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</si>
  <si>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</si>
  <si>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</si>
  <si>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</si>
  <si>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</si>
  <si>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</si>
  <si>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</si>
  <si>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</si>
  <si>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</si>
  <si>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</si>
  <si>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</si>
  <si>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</si>
  <si>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</si>
  <si>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</si>
  <si>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</si>
  <si>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</si>
  <si>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</si>
  <si>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</si>
  <si>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</si>
  <si>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</si>
  <si>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</si>
  <si>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</si>
  <si>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</si>
  <si>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</si>
  <si>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</si>
  <si>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</si>
  <si>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</si>
  <si>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</si>
  <si>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</si>
  <si>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</si>
  <si>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</si>
  <si>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</si>
  <si>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</si>
  <si>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</si>
  <si>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</si>
  <si>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</si>
  <si>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</si>
  <si>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</si>
  <si>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</si>
  <si>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</si>
  <si>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</si>
  <si>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</si>
  <si>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</si>
  <si>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</si>
  <si>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</si>
  <si>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</si>
  <si>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</si>
  <si>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</si>
  <si>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</si>
  <si>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</si>
  <si>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</si>
  <si>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</si>
  <si>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</si>
  <si>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</si>
  <si>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</si>
  <si>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</si>
  <si>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</si>
  <si>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</si>
  <si>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</si>
  <si>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</si>
  <si>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</si>
  <si>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</si>
  <si>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</si>
  <si>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</si>
  <si>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</si>
  <si>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</si>
  <si>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</si>
  <si>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</si>
  <si>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</si>
  <si>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</si>
  <si>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</si>
  <si>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</si>
  <si>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</si>
  <si>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</si>
  <si>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</si>
  <si>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</si>
  <si>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</si>
  <si>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</si>
  <si>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</si>
  <si>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</si>
  <si>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</si>
  <si>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</si>
  <si>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</si>
  <si>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</si>
  <si>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</si>
  <si>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</si>
  <si>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</si>
  <si>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</si>
  <si>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</si>
  <si>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</si>
  <si>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</si>
  <si>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</si>
  <si>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</si>
  <si>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</si>
  <si>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</si>
  <si>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</si>
  <si>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</si>
  <si>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</si>
  <si>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</si>
  <si>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</si>
  <si>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</si>
  <si>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</si>
  <si>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</si>
  <si>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</si>
  <si>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</si>
  <si>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</si>
  <si>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</si>
  <si>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</si>
  <si>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</si>
  <si>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</si>
  <si>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</si>
  <si>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</si>
  <si>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</si>
  <si>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</si>
  <si>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</si>
  <si>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</si>
  <si>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</si>
  <si>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</si>
  <si>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</si>
  <si>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</si>
  <si>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</si>
  <si>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</si>
  <si>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</si>
  <si>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</si>
  <si>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</si>
  <si>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</si>
  <si>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</si>
  <si>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</si>
  <si>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</si>
  <si>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</si>
  <si>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</si>
  <si>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</si>
  <si>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</si>
  <si>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</si>
  <si>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</si>
  <si>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</si>
  <si>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</si>
  <si>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</si>
  <si>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</si>
  <si>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</si>
  <si>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</si>
  <si>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</si>
  <si>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</si>
  <si>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</si>
  <si>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</si>
  <si>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</si>
  <si>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</si>
  <si>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</si>
  <si>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</si>
  <si>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</si>
  <si>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</si>
  <si>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</si>
  <si>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</si>
  <si>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</si>
  <si>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</si>
  <si>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</si>
  <si>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</si>
  <si>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</si>
  <si>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</si>
  <si>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</si>
  <si>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</si>
  <si>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</si>
  <si>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</si>
  <si>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</si>
  <si>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</si>
  <si>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</si>
  <si>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</si>
  <si>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</si>
  <si>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</si>
  <si>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</si>
  <si>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</si>
  <si>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</si>
  <si>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</si>
  <si>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</si>
  <si>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</si>
  <si>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</si>
  <si>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</si>
  <si>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</si>
  <si>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</si>
  <si>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</si>
  <si>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</si>
  <si>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</si>
  <si>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</si>
  <si>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</si>
  <si>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</si>
  <si>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</si>
  <si>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</si>
  <si>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</si>
  <si>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</si>
  <si>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</si>
  <si>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</si>
  <si>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</si>
  <si>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</si>
  <si>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</si>
  <si>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</si>
  <si>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</si>
  <si>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</si>
  <si>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</si>
  <si>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</si>
  <si>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</si>
  <si>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</si>
  <si>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</si>
  <si>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</si>
  <si>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</si>
  <si>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</si>
  <si>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</si>
  <si>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</si>
  <si>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</si>
  <si>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</si>
  <si>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</si>
  <si>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</si>
  <si>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</si>
  <si>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</si>
  <si>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</si>
  <si>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</si>
  <si>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</si>
  <si>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</si>
  <si>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</si>
  <si>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</si>
  <si>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</si>
  <si>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</si>
  <si>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</si>
  <si>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</si>
  <si>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</si>
  <si>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</si>
  <si>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</si>
  <si>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</si>
  <si>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</si>
  <si>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</si>
  <si>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</si>
  <si>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</si>
  <si>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</si>
  <si>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</si>
  <si>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</si>
  <si>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</si>
  <si>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</si>
  <si>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</si>
  <si>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</si>
  <si>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</si>
  <si>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</si>
  <si>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</si>
  <si>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</si>
  <si>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</si>
  <si>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</si>
  <si>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</si>
  <si>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</si>
  <si>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</si>
  <si>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</si>
  <si>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</si>
  <si>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</si>
  <si>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</si>
  <si>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</si>
  <si>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</si>
  <si>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</si>
  <si>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</si>
  <si>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</si>
  <si>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</si>
  <si>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</si>
  <si>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</si>
  <si>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</si>
  <si>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</si>
  <si>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</si>
  <si>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</si>
  <si>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</si>
  <si>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</si>
  <si>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</si>
  <si>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</si>
  <si>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</si>
  <si>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</si>
  <si>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</si>
  <si>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</si>
  <si>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</si>
  <si>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</si>
  <si>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</si>
  <si>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</si>
  <si>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</si>
  <si>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</si>
  <si>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</si>
  <si>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</si>
  <si>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</si>
  <si>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</si>
  <si>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</si>
  <si>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</si>
  <si>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</si>
  <si>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</si>
  <si>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</si>
  <si>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</si>
  <si>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</si>
  <si>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</si>
  <si>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</si>
  <si>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</si>
  <si>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</si>
  <si>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</si>
  <si>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</si>
  <si>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</si>
  <si>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</si>
  <si>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</si>
  <si>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</si>
  <si>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</si>
  <si>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</si>
  <si>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</si>
  <si>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</si>
  <si>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</si>
  <si>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</si>
  <si>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</si>
  <si>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</si>
  <si>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</si>
  <si>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</si>
  <si>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</si>
  <si>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</si>
  <si>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</si>
  <si>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</si>
  <si>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</si>
  <si>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</si>
  <si>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</si>
  <si>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</si>
  <si>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</si>
  <si>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</si>
  <si>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</si>
  <si>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</si>
  <si>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</si>
  <si>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</si>
  <si>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</si>
  <si>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</si>
  <si>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</si>
  <si>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</si>
  <si>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</si>
  <si>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</si>
  <si>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</si>
  <si>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</si>
  <si>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</si>
  <si>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</si>
  <si>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</si>
  <si>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</si>
  <si>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</si>
  <si>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</si>
  <si>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</si>
  <si>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</si>
  <si>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</si>
  <si>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</si>
  <si>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</si>
  <si>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</si>
  <si>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</si>
  <si>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</si>
  <si>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</si>
  <si>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</si>
  <si>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</si>
  <si>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</si>
  <si>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</si>
  <si>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</si>
  <si>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</si>
  <si>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</si>
  <si>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</si>
  <si>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</si>
  <si>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</si>
  <si>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</si>
  <si>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</si>
  <si>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</si>
  <si>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</si>
  <si>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</si>
  <si>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</si>
  <si>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</si>
  <si>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</si>
  <si>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</si>
  <si>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</si>
  <si>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</si>
  <si>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</si>
  <si>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</si>
  <si>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</si>
  <si>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</si>
  <si>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</si>
  <si>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</si>
  <si>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</si>
  <si>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</si>
  <si>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</si>
  <si>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</si>
  <si>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</si>
  <si>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</si>
  <si>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</si>
  <si>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</si>
  <si>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</si>
  <si>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</si>
  <si>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</si>
  <si>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</si>
  <si>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</si>
  <si>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</si>
  <si>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</si>
  <si>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</si>
  <si>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</si>
  <si>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</si>
  <si>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</si>
  <si>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</si>
  <si>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</si>
  <si>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</si>
  <si>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</si>
  <si>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</si>
  <si>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</si>
  <si>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</si>
  <si>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</si>
  <si>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</si>
  <si>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</si>
  <si>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</si>
  <si>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</si>
  <si>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</si>
  <si>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</si>
  <si>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</si>
  <si>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</si>
  <si>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</si>
  <si>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</si>
  <si>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</si>
  <si>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</si>
  <si>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</si>
  <si>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</si>
  <si>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</si>
  <si>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</si>
  <si>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</si>
  <si>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</si>
  <si>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</si>
  <si>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</si>
  <si>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</si>
  <si>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</si>
  <si>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</si>
  <si>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</si>
  <si>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</si>
  <si>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</si>
  <si>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</si>
  <si>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</si>
  <si>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</si>
  <si>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</si>
  <si>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</si>
  <si>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</si>
  <si>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</si>
  <si>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</si>
  <si>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</si>
  <si>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</si>
  <si>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</si>
  <si>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</si>
  <si>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</si>
  <si>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</si>
  <si>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</si>
  <si>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</si>
  <si>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</si>
  <si>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</si>
  <si>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</si>
  <si>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</si>
  <si>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</si>
  <si>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</si>
  <si>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</si>
  <si>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</si>
  <si>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</si>
  <si>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</si>
  <si>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</si>
  <si>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</si>
  <si>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</si>
  <si>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</si>
  <si>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</si>
  <si>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</si>
  <si>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</si>
  <si>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</si>
  <si>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</si>
  <si>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</si>
  <si>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</si>
  <si>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</si>
  <si>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</si>
  <si>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</si>
  <si>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</si>
  <si>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</si>
  <si>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</si>
  <si>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</si>
  <si>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</si>
  <si>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</si>
  <si>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</si>
  <si>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</si>
  <si>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</si>
  <si>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</si>
  <si>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</si>
  <si>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</si>
  <si>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</si>
  <si>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</si>
  <si>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</si>
  <si>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</si>
  <si>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</si>
  <si>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</si>
  <si>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</si>
  <si>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</si>
  <si>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</si>
  <si>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</si>
  <si>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</si>
  <si>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</si>
  <si>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</si>
  <si>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</si>
  <si>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</si>
  <si>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</si>
  <si>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</si>
  <si>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</si>
  <si>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</si>
  <si>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</si>
  <si>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</si>
  <si>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</si>
  <si>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</si>
  <si>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</si>
  <si>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</si>
  <si>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</si>
  <si>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</si>
  <si>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</si>
  <si>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</si>
  <si>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</si>
  <si>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</si>
  <si>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</si>
  <si>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</si>
  <si>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</si>
  <si>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</si>
  <si>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</si>
  <si>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</si>
  <si>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</si>
  <si>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</si>
  <si>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</si>
  <si>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</si>
  <si>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</si>
  <si>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</si>
  <si>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</si>
  <si>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</si>
  <si>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</si>
  <si>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</si>
  <si>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</si>
  <si>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</si>
  <si>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</si>
  <si>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</si>
  <si>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</si>
  <si>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</si>
  <si>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</si>
  <si>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</si>
  <si>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</si>
  <si>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</si>
  <si>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</si>
  <si>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</si>
  <si>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</si>
  <si>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</si>
  <si>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</si>
  <si>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</si>
  <si>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</si>
  <si>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</si>
  <si>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</si>
  <si>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</si>
  <si>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</si>
  <si>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</si>
  <si>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</si>
  <si>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</si>
  <si>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</si>
  <si>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</si>
  <si>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</si>
  <si>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</si>
  <si>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</si>
  <si>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</si>
  <si>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</si>
  <si>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</si>
  <si>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</si>
  <si>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</si>
  <si>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</si>
  <si>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</si>
  <si>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</si>
  <si>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</si>
  <si>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</si>
  <si>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</si>
  <si>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</si>
  <si>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</si>
  <si>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</si>
  <si>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</si>
  <si>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</si>
  <si>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</si>
  <si>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</si>
  <si>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</si>
  <si>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</si>
  <si>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</si>
  <si>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</si>
  <si>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</si>
  <si>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</si>
  <si>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</si>
  <si>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</si>
  <si>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</si>
  <si>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</si>
  <si>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</si>
  <si>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</si>
  <si>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</si>
  <si>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</si>
  <si>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</si>
  <si>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</si>
  <si>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</si>
  <si>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</si>
  <si>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</si>
  <si>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</si>
  <si>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</si>
  <si>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</si>
  <si>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</si>
  <si>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</si>
  <si>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</si>
  <si>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</si>
  <si>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</si>
  <si>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</si>
  <si>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</si>
  <si>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</si>
  <si>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</si>
  <si>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</si>
  <si>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</si>
  <si>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</si>
  <si>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</si>
  <si>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</si>
  <si>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</si>
  <si>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</si>
  <si>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</si>
  <si>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</si>
  <si>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</si>
  <si>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</si>
  <si>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</si>
  <si>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</si>
  <si>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</si>
  <si>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</si>
  <si>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</si>
  <si>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</si>
  <si>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</si>
  <si>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</si>
  <si>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</si>
  <si>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</si>
  <si>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</si>
  <si>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</si>
  <si>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</si>
  <si>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</si>
  <si>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</si>
  <si>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</si>
  <si>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</si>
  <si>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</si>
  <si>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</si>
  <si>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</si>
  <si>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</si>
  <si>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</si>
  <si>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</si>
  <si>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</si>
  <si>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</si>
  <si>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</si>
  <si>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</si>
  <si>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</si>
  <si>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</si>
  <si>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</si>
  <si>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</si>
  <si>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</si>
  <si>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</si>
  <si>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</si>
  <si>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</si>
  <si>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</si>
  <si>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</si>
  <si>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</si>
  <si>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</si>
  <si>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</si>
  <si>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</si>
  <si>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</si>
  <si>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</si>
  <si>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</si>
  <si>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</si>
  <si>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</si>
  <si>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</si>
  <si>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</si>
  <si>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</si>
  <si>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</si>
  <si>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</si>
  <si>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</si>
  <si>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</si>
  <si>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</si>
  <si>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</si>
  <si>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</si>
  <si>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</si>
  <si>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</si>
  <si>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</si>
  <si>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</si>
  <si>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</si>
  <si>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</si>
  <si>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</si>
  <si>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</si>
  <si>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</si>
  <si>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</si>
  <si>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</si>
  <si>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</si>
  <si>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</si>
  <si>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</si>
  <si>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</si>
  <si>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</si>
  <si>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</si>
  <si>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</si>
  <si>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</si>
  <si>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</si>
  <si>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</si>
  <si>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</si>
  <si>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</si>
  <si>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</si>
  <si>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</si>
  <si>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</si>
  <si>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</si>
  <si>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</si>
  <si>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</si>
  <si>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</si>
  <si>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</si>
  <si>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</si>
  <si>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</si>
  <si>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</si>
  <si>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</si>
  <si>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</si>
  <si>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</si>
  <si>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</si>
  <si>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</si>
  <si>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</si>
  <si>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</si>
  <si>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</si>
  <si>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</si>
  <si>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</si>
  <si>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</si>
  <si>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</si>
  <si>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</si>
  <si>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</si>
  <si>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</si>
  <si>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</si>
  <si>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</si>
  <si>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</si>
  <si>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</si>
  <si>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</si>
  <si>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</si>
  <si>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</si>
  <si>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</si>
  <si>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</si>
  <si>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</si>
  <si>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</si>
  <si>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</si>
  <si>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</si>
  <si>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</si>
  <si>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</si>
  <si>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</si>
  <si>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</si>
  <si>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</si>
  <si>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</si>
  <si>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</si>
  <si>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</si>
  <si>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</si>
  <si>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</si>
  <si>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</si>
  <si>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</si>
  <si>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</si>
  <si>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</si>
  <si>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</si>
  <si>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</si>
  <si>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</si>
  <si>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</si>
  <si>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</si>
  <si>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</si>
  <si>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</si>
  <si>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</si>
  <si>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</si>
  <si>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</si>
  <si>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</si>
  <si>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</si>
  <si>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</si>
  <si>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</si>
  <si>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</si>
  <si>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</si>
  <si>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</si>
  <si>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</si>
  <si>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</si>
  <si>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</si>
  <si>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</si>
  <si>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</si>
  <si>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</si>
  <si>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</si>
  <si>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</si>
  <si>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</si>
  <si>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</si>
  <si>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</si>
  <si>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</si>
  <si>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</si>
  <si>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</si>
  <si>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</si>
  <si>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</si>
  <si>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</si>
  <si>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</si>
  <si>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</si>
  <si>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</si>
  <si>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</si>
  <si>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</si>
  <si>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</si>
  <si>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</si>
  <si>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</si>
  <si>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</si>
  <si>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</si>
  <si>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</si>
  <si>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</si>
  <si>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</si>
  <si>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</si>
  <si>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</si>
  <si>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</si>
  <si>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</si>
  <si>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</si>
  <si>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</si>
  <si>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</si>
  <si>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</si>
  <si>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</si>
  <si>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</si>
  <si>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</si>
  <si>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</si>
  <si>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</si>
  <si>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</si>
  <si>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</si>
  <si>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</si>
  <si>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</si>
  <si>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</si>
  <si>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</si>
  <si>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</si>
  <si>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</si>
  <si>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</si>
  <si>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</si>
  <si>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</si>
  <si>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</si>
  <si>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</si>
  <si>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</si>
  <si>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</si>
  <si>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</si>
  <si>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</si>
  <si>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</si>
  <si>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</si>
  <si>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</si>
  <si>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</si>
  <si>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</si>
  <si>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</si>
  <si>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</si>
  <si>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</si>
  <si>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</si>
  <si>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</si>
  <si>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</si>
  <si>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</si>
  <si>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</si>
  <si>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</si>
  <si>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</si>
  <si>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</si>
  <si>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</si>
  <si>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</si>
  <si>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</si>
  <si>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</si>
  <si>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</si>
  <si>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</si>
  <si>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</si>
  <si>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</si>
  <si>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</si>
  <si>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</si>
  <si>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</si>
  <si>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</si>
  <si>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</si>
  <si>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</si>
  <si>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</si>
  <si>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</si>
  <si>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</si>
  <si>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</si>
  <si>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</si>
  <si>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</si>
  <si>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</si>
  <si>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</si>
  <si>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</si>
  <si>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</si>
  <si>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</si>
  <si>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</si>
  <si>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</si>
  <si>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</si>
  <si>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</si>
  <si>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</si>
  <si>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</si>
  <si>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</si>
  <si>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</si>
  <si>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</si>
  <si>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</si>
  <si>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</si>
  <si>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</si>
  <si>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</si>
  <si>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</si>
  <si>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</si>
  <si>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</si>
  <si>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</si>
  <si>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</si>
  <si>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</si>
  <si>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</si>
  <si>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</si>
  <si>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</si>
  <si>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</si>
  <si>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</si>
  <si>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</si>
  <si>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</si>
  <si>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</si>
  <si>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</si>
  <si>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</si>
  <si>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</si>
  <si>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</si>
  <si>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</si>
  <si>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</si>
  <si>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</si>
  <si>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</si>
  <si>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</si>
  <si>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</si>
  <si>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</si>
  <si>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</si>
  <si>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</si>
  <si>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</si>
  <si>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</si>
  <si>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</si>
  <si>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</si>
  <si>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</si>
  <si>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</si>
  <si>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</si>
  <si>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</si>
  <si>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</si>
  <si>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</si>
  <si>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</si>
  <si>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</si>
  <si>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</si>
  <si>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</si>
  <si>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</si>
  <si>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</si>
  <si>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</si>
  <si>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</si>
  <si>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</si>
  <si>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</si>
  <si>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</si>
  <si>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</si>
  <si>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</si>
  <si>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</si>
  <si>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</si>
  <si>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</si>
  <si>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</si>
  <si>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</si>
  <si>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</si>
  <si>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</si>
  <si>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</si>
  <si>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</si>
  <si>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</si>
  <si>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</si>
  <si>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</si>
  <si>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</si>
  <si>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</si>
  <si>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</si>
  <si>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</si>
  <si>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</si>
  <si>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</si>
  <si>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</si>
  <si>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</si>
  <si>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</si>
  <si>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</si>
  <si>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</si>
  <si>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</si>
  <si>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</si>
  <si>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</si>
  <si>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</si>
  <si>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</si>
  <si>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</si>
  <si>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</si>
  <si>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</si>
  <si>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</si>
  <si>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</si>
  <si>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</si>
  <si>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</si>
  <si>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</si>
  <si>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</si>
  <si>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</si>
  <si>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</si>
  <si>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</si>
  <si>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</si>
  <si>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</si>
  <si>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</si>
  <si>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</si>
  <si>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</si>
  <si>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</si>
  <si>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</si>
  <si>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</si>
  <si>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</si>
  <si>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</si>
  <si>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</si>
  <si>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</si>
  <si>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</si>
  <si>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</si>
  <si>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</si>
  <si>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</si>
  <si>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</si>
  <si>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</si>
  <si>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</si>
  <si>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</si>
  <si>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</si>
  <si>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</si>
  <si>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</si>
  <si>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</si>
  <si>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</si>
  <si>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</si>
  <si>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</si>
  <si>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</si>
  <si>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</si>
  <si>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</si>
  <si>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</si>
  <si>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</si>
  <si>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</si>
  <si>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</si>
  <si>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</si>
  <si>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</si>
  <si>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</si>
  <si>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</si>
  <si>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</si>
  <si>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</si>
  <si>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</si>
  <si>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</si>
  <si>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</si>
  <si>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</si>
  <si>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</si>
  <si>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</si>
  <si>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</si>
  <si>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</si>
  <si>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</si>
  <si>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</si>
  <si>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</si>
  <si>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</si>
  <si>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</si>
  <si>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</si>
  <si>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</si>
  <si>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</si>
  <si>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</si>
  <si>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</si>
  <si>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</si>
  <si>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</si>
  <si>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</si>
  <si>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</si>
  <si>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</si>
  <si>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</si>
  <si>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</si>
  <si>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</si>
  <si>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</si>
  <si>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</si>
  <si>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</si>
  <si>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</si>
  <si>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</si>
  <si>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</si>
  <si>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</si>
  <si>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</si>
  <si>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</si>
  <si>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</si>
  <si>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</si>
  <si>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</si>
  <si>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</si>
  <si>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</si>
  <si>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</si>
  <si>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</si>
  <si>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</si>
  <si>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</si>
  <si>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</si>
  <si>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</si>
  <si>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</si>
  <si>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</si>
  <si>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</si>
  <si>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</si>
  <si>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</si>
  <si>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</si>
  <si>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</si>
  <si>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</si>
  <si>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</si>
  <si>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</si>
  <si>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</si>
  <si>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</si>
  <si>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</si>
  <si>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</si>
  <si>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</si>
  <si>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</si>
  <si>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</si>
  <si>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</si>
  <si>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</si>
  <si>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</si>
  <si>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</si>
  <si>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</si>
  <si>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</si>
  <si>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</si>
  <si>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</si>
  <si>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</si>
  <si>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</si>
  <si>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</si>
  <si>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</si>
  <si>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</si>
  <si>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</si>
  <si>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</si>
  <si>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</si>
  <si>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</si>
  <si>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</si>
  <si>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</si>
  <si>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</si>
  <si>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</si>
  <si>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</si>
  <si>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</si>
  <si>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</si>
  <si>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</si>
  <si>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</si>
  <si>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</si>
  <si>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</si>
  <si>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</si>
  <si>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</si>
  <si>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</si>
  <si>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</si>
  <si>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</si>
  <si>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</si>
  <si>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</si>
  <si>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</si>
  <si>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</si>
  <si>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</si>
  <si>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</si>
  <si>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</si>
  <si>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</si>
  <si>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</si>
  <si>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</si>
  <si>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</si>
  <si>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</si>
  <si>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</si>
  <si>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</si>
  <si>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</si>
  <si>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</si>
  <si>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</si>
  <si>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</si>
  <si>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</si>
  <si>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</si>
  <si>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</si>
  <si>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</si>
  <si>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</si>
  <si>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</si>
  <si>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</si>
  <si>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</si>
  <si>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</si>
  <si>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</si>
  <si>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</si>
  <si>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</si>
  <si>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</si>
  <si>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</si>
  <si>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</si>
  <si>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</si>
  <si>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</si>
  <si>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</si>
  <si>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</si>
  <si>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</si>
  <si>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</si>
  <si>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</si>
  <si>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</si>
  <si>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</si>
  <si>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</si>
  <si>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</si>
  <si>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</si>
  <si>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</si>
  <si>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</si>
  <si>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</si>
  <si>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</si>
  <si>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</si>
  <si>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</si>
  <si>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</si>
  <si>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</si>
  <si>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</si>
  <si>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</si>
  <si>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</si>
  <si>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</si>
  <si>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</si>
  <si>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</si>
  <si>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</si>
  <si>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</si>
  <si>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</si>
  <si>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</si>
  <si>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</si>
  <si>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</si>
  <si>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</si>
  <si>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</si>
  <si>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</si>
  <si>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</si>
  <si>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</si>
  <si>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</si>
  <si>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</si>
  <si>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</si>
  <si>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</si>
  <si>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</si>
  <si>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</si>
  <si>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</si>
  <si>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</si>
  <si>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</si>
  <si>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</si>
  <si>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</si>
  <si>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</si>
  <si>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</si>
  <si>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</si>
  <si>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</si>
  <si>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</si>
  <si>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</si>
  <si>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</si>
  <si>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</si>
  <si>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</si>
  <si>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</si>
  <si>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</si>
  <si>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</si>
  <si>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</si>
  <si>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</si>
  <si>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</si>
  <si>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</si>
  <si>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</si>
  <si>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</si>
  <si>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</si>
  <si>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</si>
  <si>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</si>
  <si>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</si>
  <si>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</si>
  <si>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</si>
  <si>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</si>
  <si>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</si>
  <si>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</si>
  <si>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</si>
  <si>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</si>
  <si>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</si>
  <si>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</si>
  <si>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</si>
  <si>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</si>
  <si>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</si>
  <si>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</si>
  <si>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</si>
  <si>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</si>
  <si>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</si>
  <si>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</si>
  <si>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</si>
  <si>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</si>
  <si>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</si>
  <si>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</si>
  <si>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</si>
  <si>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</si>
  <si>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</si>
  <si>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</si>
  <si>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</si>
  <si>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</si>
  <si>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</si>
  <si>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</si>
  <si>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</si>
  <si>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</si>
  <si>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</si>
  <si>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</si>
  <si>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</si>
  <si>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</si>
  <si>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</si>
  <si>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</si>
  <si>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</si>
  <si>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</si>
  <si>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</si>
  <si>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</si>
  <si>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</si>
  <si>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</si>
  <si>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</si>
  <si>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</si>
  <si>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</si>
  <si>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</si>
  <si>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</si>
  <si>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</si>
  <si>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</si>
  <si>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</si>
  <si>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</si>
  <si>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</si>
  <si>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</si>
  <si>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</si>
  <si>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</si>
  <si>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</si>
  <si>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</si>
  <si>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</si>
  <si>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</si>
  <si>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</si>
  <si>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</si>
  <si>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</si>
  <si>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</si>
  <si>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</si>
  <si>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</si>
  <si>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</si>
  <si>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</si>
  <si>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</si>
  <si>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</si>
  <si>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</si>
  <si>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</si>
  <si>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</si>
  <si>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</si>
  <si>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</si>
  <si>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</si>
  <si>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</si>
  <si>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</si>
  <si>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</si>
  <si>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</si>
  <si>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</si>
  <si>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</si>
  <si>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</si>
  <si>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</si>
  <si>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</si>
  <si>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</si>
  <si>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</si>
  <si>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</si>
  <si>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</si>
  <si>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</si>
  <si>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</si>
  <si>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</si>
  <si>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</si>
  <si>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</si>
  <si>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</si>
  <si>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</si>
  <si>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</si>
  <si>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</si>
  <si>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</si>
  <si>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</si>
  <si>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</si>
  <si>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</si>
  <si>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</si>
  <si>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</si>
  <si>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</si>
  <si>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</si>
  <si>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</si>
  <si>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</si>
  <si>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</si>
  <si>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</si>
  <si>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</si>
  <si>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</si>
  <si>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</si>
  <si>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</si>
  <si>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</si>
  <si>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</si>
  <si>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</si>
  <si>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</si>
  <si>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</si>
  <si>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</si>
  <si>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</si>
  <si>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</si>
  <si>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</si>
  <si>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</si>
  <si>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</si>
  <si>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</si>
  <si>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</si>
  <si>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</si>
  <si>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</si>
  <si>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</si>
  <si>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</si>
  <si>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</si>
  <si>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</si>
  <si>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</si>
  <si>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</si>
  <si>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</si>
  <si>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</si>
  <si>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</si>
  <si>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</si>
  <si>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</si>
  <si>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</si>
  <si>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</si>
  <si>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</si>
  <si>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</si>
  <si>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</si>
  <si>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</si>
  <si>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</si>
  <si>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</si>
  <si>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</si>
  <si>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</si>
  <si>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</si>
  <si>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</si>
  <si>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</si>
  <si>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</si>
  <si>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</si>
  <si>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</si>
  <si>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</si>
  <si>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</si>
  <si>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</si>
  <si>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</si>
  <si>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</si>
  <si>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</si>
  <si>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</si>
  <si>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</si>
  <si>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</si>
  <si>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</si>
  <si>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</si>
  <si>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</si>
  <si>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</si>
  <si>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</si>
  <si>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</si>
  <si>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</si>
  <si>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</si>
  <si>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</si>
  <si>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</si>
  <si>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</si>
  <si>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</si>
  <si>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</si>
  <si>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</si>
  <si>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</si>
  <si>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</si>
  <si>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</si>
  <si>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</si>
  <si>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</si>
  <si>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</si>
  <si>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</si>
  <si>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</si>
  <si>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</si>
  <si>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</si>
  <si>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</si>
  <si>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</si>
  <si>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</si>
  <si>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</si>
  <si>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</si>
  <si>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</si>
  <si>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</si>
  <si>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</si>
  <si>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</si>
  <si>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</si>
  <si>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</si>
  <si>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</si>
  <si>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</si>
  <si>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</si>
  <si>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</si>
  <si>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</si>
  <si>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</si>
  <si>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</si>
  <si>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</si>
  <si>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</si>
  <si>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</si>
  <si>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</si>
  <si>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</si>
  <si>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</si>
  <si>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</si>
  <si>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</si>
  <si>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</si>
  <si>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</si>
  <si>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</si>
  <si>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</si>
  <si>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</si>
  <si>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</si>
  <si>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</si>
  <si>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</si>
  <si>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</si>
  <si>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</si>
  <si>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</si>
  <si>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</si>
  <si>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</si>
  <si>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</si>
  <si>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</si>
  <si>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</si>
  <si>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</si>
  <si>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</si>
  <si>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</si>
  <si>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</si>
  <si>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</si>
  <si>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</si>
  <si>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</si>
  <si>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</si>
  <si>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</si>
  <si>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</si>
  <si>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</si>
  <si>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</si>
  <si>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</si>
  <si>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</si>
  <si>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</si>
  <si>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</si>
  <si>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</si>
  <si>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</si>
  <si>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</si>
  <si>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</si>
  <si>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</si>
  <si>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</si>
  <si>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</si>
  <si>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</si>
  <si>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</si>
  <si>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</si>
  <si>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</si>
  <si>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</si>
  <si>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</si>
  <si>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</si>
  <si>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</si>
  <si>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</si>
  <si>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</si>
  <si>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</si>
  <si>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</si>
  <si>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</si>
  <si>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</si>
  <si>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</si>
  <si>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</si>
  <si>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</si>
  <si>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</si>
  <si>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</si>
  <si>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</si>
  <si>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</si>
  <si>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</si>
  <si>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</si>
  <si>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</si>
  <si>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</si>
  <si>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</si>
  <si>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</si>
  <si>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</si>
  <si>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</si>
  <si>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</si>
  <si>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</si>
  <si>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</si>
  <si>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</si>
  <si>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</si>
  <si>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</si>
  <si>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</si>
  <si>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</si>
  <si>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</si>
  <si>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</si>
  <si>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</si>
  <si>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</si>
  <si>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</si>
  <si>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</si>
  <si>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</si>
  <si>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</si>
  <si>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</si>
  <si>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</si>
  <si>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</si>
  <si>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</si>
  <si>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</si>
  <si>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</si>
  <si>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</si>
  <si>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</si>
  <si>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</si>
  <si>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</si>
  <si>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</si>
  <si>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</si>
  <si>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</si>
  <si>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</si>
  <si>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</si>
  <si>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</si>
  <si>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</si>
  <si>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</si>
  <si>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</si>
  <si>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</si>
  <si>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</si>
  <si>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</si>
  <si>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</si>
  <si>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</si>
  <si>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</si>
  <si>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</si>
  <si>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</si>
  <si>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</si>
  <si>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</si>
  <si>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</si>
  <si>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</si>
  <si>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</si>
  <si>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</si>
  <si>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</si>
  <si>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</si>
  <si>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</si>
  <si>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</si>
  <si>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</si>
  <si>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</si>
  <si>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</si>
  <si>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</si>
  <si>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</si>
  <si>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</si>
  <si>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</si>
  <si>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</si>
  <si>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</si>
  <si>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</si>
  <si>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</si>
  <si>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</si>
  <si>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</si>
  <si>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</si>
  <si>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</si>
  <si>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</si>
  <si>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</si>
  <si>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</si>
  <si>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</si>
  <si>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</si>
  <si>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</si>
  <si>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</si>
  <si>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</si>
  <si>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</si>
  <si>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</si>
  <si>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</si>
  <si>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</si>
  <si>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</si>
  <si>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</si>
  <si>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</si>
  <si>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</si>
  <si>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</si>
  <si>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</si>
  <si>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</si>
  <si>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</si>
  <si>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</si>
  <si>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</si>
  <si>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</si>
  <si>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</si>
  <si>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</si>
  <si>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</si>
  <si>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</si>
  <si>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</si>
  <si>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</si>
  <si>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</si>
  <si>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</si>
  <si>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</si>
  <si>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</si>
  <si>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</si>
  <si>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</si>
  <si>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</si>
  <si>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</si>
  <si>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</si>
  <si>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</si>
  <si>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</si>
  <si>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</si>
  <si>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</si>
  <si>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</si>
  <si>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</si>
  <si>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</si>
  <si>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</si>
  <si>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</si>
  <si>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</si>
  <si>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</si>
  <si>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</si>
  <si>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</si>
  <si>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</si>
  <si>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</si>
  <si>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</si>
  <si>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</si>
  <si>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</si>
  <si>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</si>
  <si>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</si>
  <si>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</si>
  <si>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</si>
  <si>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</si>
  <si>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</si>
  <si>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</si>
  <si>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</si>
  <si>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</si>
  <si>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</si>
  <si>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</si>
  <si>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</si>
  <si>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</si>
  <si>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</si>
  <si>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</si>
  <si>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</si>
  <si>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</si>
  <si>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</si>
  <si>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</si>
  <si>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</si>
  <si>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</si>
  <si>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</si>
  <si>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</si>
  <si>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</si>
  <si>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</si>
  <si>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</si>
  <si>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</si>
  <si>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</si>
  <si>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</si>
  <si>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</si>
  <si>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</si>
  <si>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</si>
  <si>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</si>
  <si>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</si>
  <si>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</si>
  <si>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</si>
  <si>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</si>
  <si>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</si>
  <si>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</si>
  <si>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</si>
  <si>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</si>
  <si>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</si>
  <si>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</si>
  <si>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</si>
  <si>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</si>
  <si>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</si>
  <si>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</si>
  <si>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</si>
  <si>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</si>
  <si>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</si>
  <si>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</si>
  <si>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</si>
  <si>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</si>
  <si>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</si>
  <si>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</si>
  <si>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</si>
  <si>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</si>
  <si>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</si>
  <si>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</si>
  <si>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</si>
  <si>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</si>
  <si>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</si>
  <si>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</si>
  <si>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</si>
  <si>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</si>
  <si>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</si>
  <si>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</si>
  <si>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</si>
  <si>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</si>
  <si>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</si>
  <si>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</si>
  <si>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</si>
  <si>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</si>
  <si>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</si>
  <si>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</si>
  <si>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</si>
  <si>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</si>
  <si>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</si>
  <si>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</si>
  <si>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</si>
  <si>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</si>
  <si>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</si>
  <si>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</si>
  <si>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</si>
  <si>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</si>
  <si>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</si>
  <si>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</si>
  <si>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</si>
  <si>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</si>
  <si>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</si>
  <si>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</si>
  <si>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</si>
  <si>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</si>
  <si>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</si>
  <si>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</si>
  <si>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</si>
  <si>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</si>
  <si>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</si>
  <si>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</si>
  <si>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</si>
  <si>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</si>
  <si>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</si>
  <si>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</si>
  <si>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</si>
  <si>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</si>
  <si>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</si>
  <si>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</si>
  <si>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</si>
  <si>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</si>
  <si>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</si>
  <si>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</si>
  <si>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</si>
  <si>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</si>
  <si>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</si>
  <si>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</si>
  <si>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</si>
  <si>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</si>
  <si>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</si>
  <si>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</si>
  <si>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</si>
  <si>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</si>
  <si>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</si>
  <si>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</si>
  <si>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</si>
  <si>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</si>
  <si>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</si>
  <si>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</si>
  <si>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</si>
  <si>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</si>
  <si>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</si>
  <si>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</si>
  <si>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</si>
  <si>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</si>
  <si>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</si>
  <si>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</si>
  <si>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</si>
  <si>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</si>
  <si>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</si>
  <si>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</si>
  <si>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</si>
  <si>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</si>
  <si>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</si>
  <si>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</si>
  <si>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</si>
  <si>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</si>
  <si>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</si>
  <si>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</si>
  <si>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</si>
  <si>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</si>
  <si>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</si>
  <si>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</si>
  <si>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</si>
  <si>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</si>
  <si>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</si>
  <si>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</si>
  <si>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</si>
  <si>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</si>
  <si>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</si>
  <si>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</si>
  <si>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</si>
  <si>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</si>
  <si>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</si>
  <si>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</si>
  <si>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</si>
  <si>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</si>
  <si>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</si>
  <si>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</si>
  <si>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</si>
  <si>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</si>
  <si>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</si>
  <si>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</si>
  <si>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</si>
  <si>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</si>
  <si>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</si>
  <si>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</si>
  <si>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</si>
  <si>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</si>
  <si>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</si>
  <si>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</si>
  <si>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</si>
  <si>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</si>
  <si>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</si>
  <si>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</si>
  <si>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</si>
  <si>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</si>
  <si>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</si>
  <si>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</si>
  <si>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</si>
  <si>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</si>
  <si>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</si>
  <si>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</si>
  <si>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</si>
  <si>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</si>
  <si>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</si>
  <si>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</si>
  <si>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</si>
  <si>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</si>
  <si>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</si>
  <si>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</si>
  <si>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</si>
  <si>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</si>
  <si>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</si>
  <si>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</si>
  <si>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</si>
  <si>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</si>
  <si>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</si>
  <si>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</si>
  <si>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</si>
  <si>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</si>
  <si>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</si>
  <si>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</si>
  <si>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</si>
  <si>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</si>
  <si>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</si>
  <si>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</si>
  <si>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</si>
  <si>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</si>
  <si>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</si>
  <si>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</si>
  <si>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</si>
  <si>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</si>
  <si>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</si>
  <si>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</si>
  <si>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</si>
  <si>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</si>
  <si>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</si>
  <si>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</si>
  <si>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</si>
  <si>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</si>
  <si>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</si>
  <si>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</si>
  <si>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</si>
  <si>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</si>
  <si>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</si>
  <si>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</si>
  <si>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</si>
  <si>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</si>
  <si>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</si>
  <si>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</si>
  <si>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</si>
  <si>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</si>
  <si>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</si>
  <si>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</si>
  <si>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</si>
  <si>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</si>
  <si>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</si>
  <si>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</si>
  <si>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</si>
  <si>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</si>
  <si>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</si>
  <si>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</si>
  <si>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</si>
  <si>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</si>
  <si>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</si>
  <si>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</si>
  <si>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</si>
  <si>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</si>
  <si>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</si>
  <si>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</si>
  <si>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</si>
  <si>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</si>
  <si>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</si>
  <si>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</si>
  <si>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</si>
  <si>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</si>
  <si>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</si>
  <si>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</si>
  <si>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</si>
  <si>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</si>
  <si>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</si>
  <si>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</si>
  <si>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</si>
  <si>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</si>
  <si>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</si>
  <si>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</si>
  <si>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</si>
  <si>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</si>
  <si>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</si>
  <si>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</si>
  <si>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</si>
  <si>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</si>
  <si>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</si>
  <si>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</si>
  <si>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</si>
  <si>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</si>
  <si>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</si>
  <si>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</si>
  <si>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</si>
  <si>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</si>
  <si>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</si>
  <si>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</si>
  <si>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</si>
  <si>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</si>
  <si>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</si>
  <si>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</si>
  <si>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</si>
  <si>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</si>
  <si>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</si>
  <si>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</si>
  <si>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</si>
  <si>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</si>
  <si>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</si>
  <si>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</si>
  <si>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</si>
  <si>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</si>
  <si>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</si>
  <si>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</si>
  <si>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</si>
  <si>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</si>
  <si>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</si>
  <si>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</si>
  <si>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</si>
  <si>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</si>
  <si>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</si>
  <si>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</si>
  <si>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</si>
  <si>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</si>
  <si>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</si>
  <si>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</si>
  <si>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</si>
  <si>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</si>
  <si>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</si>
  <si>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</si>
  <si>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</si>
  <si>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</si>
  <si>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</si>
  <si>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</si>
  <si>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</si>
  <si>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</si>
  <si>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</si>
  <si>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</si>
  <si>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</si>
  <si>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</si>
  <si>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</si>
  <si>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</si>
  <si>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</si>
  <si>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</si>
  <si>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</si>
  <si>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</si>
  <si>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</si>
  <si>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</si>
  <si>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</si>
  <si>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</si>
  <si>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</si>
  <si>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</si>
  <si>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</si>
  <si>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</si>
  <si>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</si>
  <si>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</si>
  <si>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</si>
  <si>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</si>
  <si>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</si>
  <si>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</si>
  <si>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</si>
  <si>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</si>
  <si>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</si>
  <si>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</si>
  <si>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</si>
  <si>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</si>
  <si>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</si>
  <si>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</si>
  <si>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</si>
  <si>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</si>
  <si>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</si>
  <si>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</si>
  <si>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</si>
  <si>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</si>
  <si>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</si>
  <si>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</si>
  <si>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</si>
  <si>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</si>
  <si>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</si>
  <si>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</si>
  <si>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</si>
  <si>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</si>
  <si>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</si>
  <si>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</si>
  <si>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</si>
  <si>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</si>
  <si>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</si>
  <si>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</si>
  <si>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</si>
  <si>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</si>
  <si>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</si>
  <si>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</si>
  <si>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</si>
  <si>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</si>
  <si>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</si>
  <si>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</si>
  <si>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</si>
  <si>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</si>
  <si>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</si>
  <si>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</si>
  <si>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</si>
  <si>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</si>
  <si>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</si>
  <si>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</si>
  <si>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</si>
  <si>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</si>
  <si>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</si>
  <si>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</si>
  <si>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</si>
  <si>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</si>
  <si>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</si>
  <si>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</si>
  <si>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</si>
  <si>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</si>
  <si>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</si>
  <si>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</si>
  <si>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</si>
  <si>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</si>
  <si>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</si>
  <si>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</si>
  <si>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</si>
  <si>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</si>
  <si>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</si>
  <si>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</si>
  <si>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</si>
  <si>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</si>
  <si>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</si>
  <si>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</si>
  <si>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</si>
  <si>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</si>
  <si>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</si>
  <si>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</si>
  <si>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</si>
  <si>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</si>
  <si>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</si>
  <si>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</si>
  <si>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</si>
  <si>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</si>
  <si>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</si>
  <si>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</si>
  <si>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</si>
  <si>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</si>
  <si>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</si>
  <si>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</si>
  <si>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</si>
  <si>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</si>
  <si>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</si>
  <si>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</si>
  <si>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</si>
  <si>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</si>
  <si>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</si>
  <si>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</si>
  <si>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</si>
  <si>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</si>
  <si>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</si>
  <si>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</si>
  <si>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</si>
  <si>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</si>
  <si>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</si>
  <si>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</si>
  <si>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</si>
  <si>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</si>
  <si>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</si>
  <si>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</si>
  <si>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</si>
  <si>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</si>
  <si>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</si>
  <si>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</si>
  <si>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</si>
  <si>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</si>
  <si>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</si>
  <si>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</si>
  <si>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</si>
  <si>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</si>
  <si>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</si>
  <si>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</si>
  <si>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</si>
  <si>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</si>
  <si>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</si>
  <si>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</si>
  <si>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</si>
  <si>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</si>
  <si>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</si>
  <si>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</si>
  <si>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</si>
  <si>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</si>
  <si>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</si>
  <si>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</si>
  <si>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</si>
  <si>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</si>
  <si>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</si>
  <si>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</si>
  <si>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</si>
  <si>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</si>
  <si>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</si>
  <si>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</si>
  <si>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</si>
  <si>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</si>
  <si>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</si>
  <si>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</si>
  <si>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</si>
  <si>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</si>
  <si>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</si>
  <si>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</si>
  <si>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</si>
  <si>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</si>
  <si>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</si>
  <si>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</si>
  <si>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</si>
  <si>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</si>
  <si>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</si>
  <si>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</si>
  <si>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</si>
  <si>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</si>
  <si>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</si>
  <si>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</si>
  <si>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</si>
  <si>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</si>
  <si>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</si>
  <si>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</si>
  <si>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</si>
  <si>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</si>
  <si>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</si>
  <si>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</si>
  <si>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</si>
  <si>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</si>
  <si>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</si>
  <si>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</si>
  <si>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</si>
  <si>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</si>
  <si>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</si>
  <si>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</si>
  <si>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</si>
  <si>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</si>
  <si>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</si>
  <si>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</si>
  <si>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</si>
  <si>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</si>
  <si>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</si>
  <si>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</si>
  <si>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</si>
  <si>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</si>
  <si>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</si>
  <si>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</si>
  <si>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</si>
  <si>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</si>
  <si>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</si>
  <si>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</si>
  <si>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</si>
  <si>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</si>
  <si>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</si>
  <si>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</si>
  <si>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</si>
  <si>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</si>
  <si>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</si>
  <si>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</si>
  <si>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</si>
  <si>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</si>
  <si>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</si>
  <si>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</si>
  <si>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</si>
  <si>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</si>
  <si>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</si>
  <si>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</si>
  <si>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</si>
  <si>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</si>
  <si>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</si>
  <si>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</si>
  <si>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</si>
  <si>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</si>
  <si>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</si>
  <si>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</si>
  <si>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</si>
  <si>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</si>
  <si>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</si>
  <si>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</si>
  <si>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</si>
  <si>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</si>
  <si>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</si>
  <si>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</si>
  <si>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</si>
  <si>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</si>
  <si>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</si>
  <si>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</si>
  <si>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</si>
  <si>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</si>
  <si>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</si>
  <si>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</si>
  <si>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</si>
  <si>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</si>
  <si>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</si>
  <si>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</si>
  <si>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</si>
  <si>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</si>
  <si>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</si>
  <si>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</si>
  <si>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</si>
  <si>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</si>
  <si>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</si>
  <si>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</si>
  <si>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</si>
  <si>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</si>
  <si>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</si>
  <si>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</si>
  <si>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</si>
  <si>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</si>
  <si>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</si>
  <si>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</si>
  <si>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</si>
  <si>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</si>
  <si>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</si>
  <si>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</si>
  <si>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</si>
  <si>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</si>
  <si>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</si>
  <si>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</si>
  <si>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</si>
  <si>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</si>
  <si>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</si>
  <si>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</si>
  <si>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</si>
  <si>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</si>
  <si>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</si>
  <si>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</si>
  <si>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</si>
  <si>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</si>
  <si>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</si>
  <si>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</si>
  <si>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</si>
  <si>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</si>
  <si>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</si>
  <si>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</si>
  <si>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</si>
  <si>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</si>
  <si>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</si>
  <si>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</si>
  <si>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</si>
  <si>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</si>
  <si>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</si>
  <si>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</si>
  <si>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</si>
  <si>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</si>
  <si>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</si>
  <si>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</si>
  <si>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</si>
  <si>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</si>
  <si>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</si>
  <si>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</si>
  <si>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</si>
  <si>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</si>
  <si>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</si>
  <si>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</si>
  <si>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</si>
  <si>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</si>
  <si>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</si>
  <si>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</si>
  <si>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</si>
  <si>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</si>
  <si>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</si>
  <si>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</si>
  <si>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</si>
  <si>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</si>
  <si>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</si>
  <si>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</si>
  <si>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</si>
  <si>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</si>
  <si>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</si>
  <si>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</si>
  <si>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</si>
  <si>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</si>
  <si>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</si>
  <si>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</si>
  <si>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</si>
  <si>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</si>
  <si>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</si>
  <si>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</si>
  <si>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</si>
  <si>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</si>
  <si>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</si>
  <si>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</si>
  <si>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</si>
  <si>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</si>
  <si>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</si>
  <si>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</si>
  <si>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</si>
  <si>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</si>
  <si>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</si>
  <si>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</si>
  <si>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</si>
  <si>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</si>
  <si>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</si>
  <si>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</si>
  <si>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</si>
  <si>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</si>
  <si>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</si>
  <si>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</si>
  <si>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</si>
  <si>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</si>
  <si>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</si>
  <si>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</si>
  <si>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</si>
  <si>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</si>
  <si>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</si>
  <si>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</si>
  <si>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</si>
  <si>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</si>
  <si>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</si>
  <si>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</si>
  <si>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</si>
  <si>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</si>
  <si>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</si>
  <si>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</si>
  <si>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</si>
  <si>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</si>
  <si>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</si>
  <si>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</si>
  <si>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</si>
  <si>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</si>
  <si>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</si>
  <si>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</si>
  <si>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</si>
  <si>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</si>
  <si>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</si>
  <si>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</si>
  <si>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</si>
  <si>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</si>
  <si>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</si>
  <si>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</si>
  <si>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</si>
  <si>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</si>
  <si>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</si>
  <si>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</si>
  <si>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</si>
  <si>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</si>
  <si>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</si>
  <si>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</si>
  <si>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</si>
  <si>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</si>
  <si>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</si>
  <si>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</si>
  <si>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</si>
  <si>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</si>
  <si>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</si>
  <si>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</si>
  <si>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</si>
  <si>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</si>
  <si>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</si>
  <si>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</si>
  <si>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</si>
  <si>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</si>
  <si>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</si>
  <si>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</si>
  <si>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</si>
  <si>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</si>
  <si>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</si>
  <si>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</si>
  <si>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</si>
  <si>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</si>
  <si>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</si>
  <si>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</si>
  <si>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</si>
  <si>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</si>
  <si>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</si>
  <si>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</si>
  <si>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</si>
  <si>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</si>
  <si>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</si>
  <si>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</si>
  <si>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</si>
  <si>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</si>
  <si>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</si>
  <si>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</si>
  <si>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</si>
  <si>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</si>
  <si>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</si>
  <si>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</si>
  <si>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</si>
  <si>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</si>
  <si>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</si>
  <si>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</si>
  <si>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</si>
  <si>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</si>
  <si>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</si>
  <si>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</si>
  <si>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</si>
  <si>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</si>
  <si>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</si>
  <si>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</si>
  <si>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</si>
  <si>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</si>
  <si>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</si>
  <si>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</si>
  <si>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</si>
  <si>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</si>
  <si>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</si>
  <si>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</si>
  <si>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</si>
  <si>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</si>
  <si>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</si>
  <si>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</si>
  <si>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</si>
  <si>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</si>
  <si>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</si>
  <si>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</si>
  <si>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</si>
  <si>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</si>
  <si>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</si>
  <si>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</si>
  <si>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</si>
  <si>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</si>
  <si>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</si>
  <si>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</si>
  <si>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</si>
  <si>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</si>
  <si>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</si>
  <si>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</si>
  <si>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</si>
  <si>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</si>
  <si>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</si>
  <si>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</si>
  <si>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</si>
  <si>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</si>
  <si>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</si>
  <si>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</si>
  <si>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</si>
  <si>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</si>
  <si>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</si>
  <si>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</si>
  <si>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</si>
  <si>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</si>
  <si>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</si>
  <si>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</si>
  <si>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</si>
  <si>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</si>
  <si>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</si>
  <si>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</si>
  <si>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</si>
  <si>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</si>
  <si>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</si>
  <si>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</si>
  <si>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</si>
  <si>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</si>
  <si>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</si>
  <si>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</si>
  <si>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</si>
  <si>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</si>
  <si>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</si>
  <si>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</si>
  <si>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</si>
  <si>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</si>
  <si>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</si>
  <si>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</si>
  <si>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</si>
  <si>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</si>
  <si>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</si>
  <si>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</si>
  <si>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</si>
  <si>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</si>
  <si>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</si>
  <si>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</si>
  <si>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</si>
  <si>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</si>
  <si>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</si>
  <si>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</si>
  <si>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</si>
  <si>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</si>
  <si>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</si>
  <si>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</si>
  <si>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</si>
  <si>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</si>
  <si>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</si>
  <si>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</si>
  <si>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</si>
  <si>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</si>
  <si>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</si>
  <si>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</si>
  <si>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</si>
  <si>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</si>
  <si>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</si>
  <si>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</si>
  <si>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</si>
  <si>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</si>
  <si>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</si>
  <si>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</si>
  <si>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</si>
  <si>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</si>
  <si>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</si>
  <si>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</si>
  <si>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</si>
  <si>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</si>
  <si>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</si>
  <si>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</si>
  <si>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</si>
  <si>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</si>
  <si>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</si>
  <si>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</si>
  <si>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</si>
  <si>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</si>
  <si>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</si>
  <si>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</si>
  <si>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</si>
  <si>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</si>
  <si>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</si>
  <si>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</si>
  <si>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</si>
  <si>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</si>
  <si>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</si>
  <si>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</si>
  <si>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</si>
  <si>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</si>
  <si>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</si>
  <si>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</si>
  <si>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</si>
  <si>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</si>
  <si>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</si>
  <si>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</si>
  <si>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</si>
  <si>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</si>
  <si>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</si>
  <si>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</si>
  <si>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</si>
  <si>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</si>
  <si>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</si>
  <si>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</si>
  <si>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</si>
  <si>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</si>
  <si>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</si>
  <si>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</si>
  <si>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</si>
  <si>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</si>
  <si>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</si>
  <si>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</si>
  <si>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</si>
  <si>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</si>
  <si>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</si>
  <si>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</si>
  <si>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</si>
  <si>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</si>
  <si>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</si>
  <si>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</si>
  <si>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</si>
  <si>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</si>
  <si>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</si>
  <si>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</si>
  <si>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</si>
  <si>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</si>
  <si>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</si>
  <si>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</si>
  <si>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</si>
  <si>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</si>
  <si>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</si>
  <si>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</si>
  <si>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</si>
  <si>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</si>
  <si>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</si>
  <si>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</si>
  <si>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</si>
  <si>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</si>
  <si>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</si>
  <si>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</si>
  <si>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</si>
  <si>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</si>
  <si>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</si>
  <si>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</si>
  <si>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</si>
  <si>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</si>
  <si>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</si>
  <si>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</si>
  <si>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</si>
  <si>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</si>
  <si>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</si>
  <si>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</si>
  <si>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</si>
  <si>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</si>
  <si>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</si>
  <si>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</si>
  <si>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</si>
  <si>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</si>
  <si>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</si>
  <si>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</si>
  <si>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</si>
  <si>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</si>
  <si>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</si>
  <si>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</si>
  <si>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</si>
  <si>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</si>
  <si>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</si>
  <si>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</si>
  <si>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</si>
  <si>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</si>
  <si>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</si>
  <si>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</si>
  <si>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</si>
  <si>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</si>
  <si>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</si>
  <si>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</si>
  <si>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</si>
  <si>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</si>
  <si>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</si>
  <si>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</si>
  <si>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</si>
  <si>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</si>
  <si>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</si>
  <si>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</si>
  <si>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</si>
  <si>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</si>
  <si>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</si>
  <si>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</si>
  <si>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</si>
  <si>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</si>
  <si>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</si>
  <si>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</si>
  <si>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</si>
  <si>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</si>
  <si>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</si>
  <si>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</si>
  <si>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</si>
  <si>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</si>
  <si>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</si>
  <si>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</si>
  <si>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</si>
  <si>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</si>
  <si>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</si>
  <si>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</si>
  <si>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</si>
  <si>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</si>
  <si>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</si>
  <si>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</si>
  <si>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</si>
  <si>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</si>
  <si>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</si>
  <si>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</si>
  <si>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</si>
  <si>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</si>
  <si>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</si>
  <si>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</si>
  <si>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</si>
  <si>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</si>
  <si>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</si>
  <si>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</si>
  <si>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</si>
  <si>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</si>
  <si>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</si>
  <si>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</si>
  <si>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</si>
  <si>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</si>
  <si>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</si>
  <si>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</si>
  <si>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</si>
  <si>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</si>
  <si>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</si>
  <si>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</si>
  <si>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</si>
  <si>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</si>
  <si>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</si>
  <si>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</si>
  <si>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</si>
  <si>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</si>
  <si>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</si>
  <si>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</si>
  <si>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</si>
  <si>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</si>
  <si>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</si>
  <si>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</si>
  <si>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</si>
  <si>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</si>
  <si>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</si>
  <si>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</si>
  <si>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</si>
  <si>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</si>
  <si>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</si>
  <si>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</si>
  <si>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</si>
  <si>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</si>
  <si>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</si>
  <si>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</si>
  <si>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</si>
  <si>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</si>
  <si>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</si>
  <si>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</si>
  <si>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</si>
  <si>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</si>
  <si>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</si>
  <si>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</si>
  <si>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</si>
  <si>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</si>
  <si>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</si>
  <si>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</si>
  <si>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</si>
  <si>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</si>
  <si>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</si>
  <si>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</si>
  <si>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</si>
  <si>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</si>
  <si>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</si>
  <si>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</si>
  <si>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</si>
  <si>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</si>
  <si>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</si>
  <si>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</si>
  <si>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</si>
  <si>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</si>
  <si>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</si>
  <si>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</si>
  <si>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</si>
  <si>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</si>
  <si>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</si>
  <si>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</si>
  <si>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</si>
  <si>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</si>
  <si>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</si>
  <si>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</si>
  <si>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</si>
  <si>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</si>
  <si>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</si>
  <si>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</si>
  <si>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</si>
  <si>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</si>
  <si>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</si>
  <si>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</si>
  <si>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</si>
  <si>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</si>
  <si>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</si>
  <si>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</si>
  <si>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</si>
  <si>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</si>
  <si>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</si>
  <si>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</si>
  <si>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</si>
  <si>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</si>
  <si>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</si>
  <si>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</si>
  <si>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</si>
  <si>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</si>
  <si>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</si>
  <si>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</si>
  <si>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</si>
  <si>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</si>
  <si>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</si>
  <si>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</si>
  <si>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</si>
  <si>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</si>
  <si>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</si>
  <si>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</si>
  <si>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</si>
  <si>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</si>
  <si>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</si>
  <si>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</si>
  <si>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</si>
  <si>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</si>
  <si>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</si>
  <si>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</si>
  <si>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</si>
  <si>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</si>
  <si>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</si>
  <si>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</si>
  <si>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</si>
  <si>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</si>
  <si>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</si>
  <si>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</si>
  <si>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</si>
  <si>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</si>
  <si>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</si>
  <si>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</si>
  <si>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</si>
  <si>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</si>
  <si>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</si>
  <si>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</si>
  <si>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</si>
  <si>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</si>
  <si>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</si>
  <si>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</si>
  <si>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</si>
  <si>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</si>
  <si>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</si>
  <si>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</si>
  <si>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</si>
  <si>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</si>
  <si>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</si>
  <si>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</si>
  <si>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</si>
  <si>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</si>
  <si>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</si>
  <si>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</si>
  <si>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</si>
  <si>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</si>
  <si>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</si>
  <si>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</si>
  <si>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</si>
  <si>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</si>
  <si>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</si>
  <si>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</si>
  <si>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</si>
  <si>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</si>
  <si>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</si>
  <si>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</si>
  <si>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</si>
  <si>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</si>
  <si>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</si>
  <si>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</si>
  <si>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</si>
  <si>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</si>
  <si>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</si>
  <si>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</si>
  <si>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</si>
  <si>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</si>
  <si>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</si>
  <si>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</si>
  <si>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</si>
  <si>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</si>
  <si>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</si>
  <si>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</si>
  <si>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</si>
  <si>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</si>
  <si>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</si>
  <si>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</si>
  <si>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</si>
  <si>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</si>
  <si>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</si>
  <si>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</si>
  <si>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</si>
  <si>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</si>
  <si>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</si>
  <si>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</si>
  <si>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</si>
  <si>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</si>
  <si>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</si>
  <si>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</si>
  <si>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</si>
  <si>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</si>
  <si>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</si>
  <si>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</si>
  <si>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</si>
  <si>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</si>
  <si>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</si>
  <si>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</si>
  <si>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</si>
  <si>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</si>
  <si>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</si>
  <si>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</si>
  <si>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</si>
  <si>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</si>
  <si>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</si>
  <si>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</si>
  <si>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</si>
  <si>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</si>
  <si>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</si>
  <si>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</si>
  <si>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</si>
  <si>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</si>
  <si>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</si>
  <si>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</si>
  <si>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</si>
  <si>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</si>
  <si>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</si>
  <si>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</si>
  <si>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</si>
  <si>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</si>
  <si>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</si>
  <si>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</si>
  <si>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</si>
  <si>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</si>
  <si>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</si>
  <si>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</si>
  <si>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</si>
  <si>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</si>
  <si>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</si>
  <si>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</si>
  <si>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</si>
  <si>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</si>
  <si>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</si>
  <si>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</si>
  <si>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</si>
  <si>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</si>
  <si>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</si>
  <si>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</si>
  <si>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</si>
  <si>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</si>
  <si>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</si>
  <si>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</si>
  <si>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</si>
  <si>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</si>
  <si>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</si>
  <si>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</si>
  <si>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</si>
  <si>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</si>
  <si>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</si>
  <si>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</si>
  <si>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</si>
  <si>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</si>
  <si>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</si>
  <si>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</si>
  <si>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</si>
  <si>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</si>
  <si>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</si>
  <si>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</si>
  <si>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</si>
  <si>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</si>
  <si>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</si>
  <si>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</si>
  <si>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</si>
  <si>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</si>
  <si>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</si>
  <si>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</si>
  <si>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</si>
  <si>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</si>
  <si>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</si>
  <si>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</si>
  <si>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</si>
  <si>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</si>
  <si>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</si>
  <si>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</si>
  <si>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</si>
  <si>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</si>
  <si>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</si>
  <si>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</si>
  <si>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</si>
  <si>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</si>
  <si>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</si>
  <si>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</si>
  <si>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</si>
  <si>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</si>
  <si>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</si>
  <si>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</si>
  <si>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</si>
  <si>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</si>
  <si>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</si>
  <si>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</si>
  <si>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</si>
  <si>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</si>
  <si>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</si>
  <si>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</si>
  <si>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</si>
  <si>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</si>
  <si>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</si>
  <si>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</si>
  <si>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</si>
  <si>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</si>
  <si>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</si>
  <si>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</si>
  <si>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</si>
  <si>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</si>
  <si>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</si>
  <si>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</si>
  <si>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</si>
  <si>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</si>
  <si>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</si>
  <si>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</si>
  <si>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</si>
  <si>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</si>
  <si>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</si>
  <si>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</si>
  <si>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</si>
  <si>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</si>
  <si>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</si>
  <si>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</si>
  <si>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</si>
  <si>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</si>
  <si>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</si>
  <si>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</si>
  <si>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</si>
  <si>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</si>
  <si>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</si>
  <si>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</si>
  <si>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</si>
  <si>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</si>
  <si>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</si>
  <si>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</si>
  <si>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</si>
  <si>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</si>
  <si>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</si>
  <si>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</si>
  <si>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</si>
  <si>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</si>
  <si>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</si>
  <si>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</si>
  <si>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</si>
  <si>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</si>
  <si>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</si>
  <si>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</si>
  <si>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</si>
  <si>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</si>
  <si>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</si>
  <si>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</si>
  <si>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</si>
  <si>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</si>
  <si>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</si>
  <si>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</si>
  <si>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</si>
  <si>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</si>
  <si>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</si>
  <si>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</si>
  <si>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</si>
  <si>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</si>
  <si>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</si>
  <si>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</si>
  <si>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</si>
  <si>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</si>
  <si>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</si>
  <si>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</si>
  <si>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</si>
  <si>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</si>
  <si>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</si>
  <si>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</si>
  <si>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</si>
  <si>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</si>
  <si>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</si>
  <si>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</si>
  <si>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</si>
  <si>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</si>
  <si>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</si>
  <si>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</si>
  <si>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</si>
  <si>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</si>
  <si>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</si>
  <si>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</si>
  <si>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</si>
  <si>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</si>
  <si>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</si>
  <si>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</si>
  <si>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</si>
  <si>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</si>
  <si>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</si>
  <si>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</si>
  <si>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</si>
  <si>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</si>
  <si>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</si>
  <si>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</si>
  <si>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</si>
  <si>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</si>
  <si>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</si>
  <si>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</si>
  <si>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</si>
  <si>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</si>
  <si>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</si>
  <si>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</si>
  <si>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</si>
  <si>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</si>
  <si>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</si>
  <si>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</si>
  <si>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</si>
  <si>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</si>
  <si>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</si>
  <si>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</si>
  <si>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</si>
  <si>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</si>
  <si>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</si>
  <si>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</si>
  <si>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</si>
  <si>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</si>
  <si>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</si>
  <si>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</si>
  <si>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</si>
  <si>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</si>
  <si>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</si>
  <si>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</si>
  <si>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</si>
  <si>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</si>
  <si>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</si>
  <si>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</si>
  <si>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</si>
  <si>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</si>
  <si>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</si>
  <si>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</si>
  <si>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</si>
  <si>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</si>
  <si>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</si>
  <si>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</si>
  <si>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</si>
  <si>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</si>
  <si>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</si>
  <si>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</si>
  <si>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</si>
  <si>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</si>
  <si>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</si>
  <si>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</si>
  <si>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</si>
  <si>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</si>
  <si>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</si>
  <si>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</si>
  <si>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</si>
  <si>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</si>
  <si>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</si>
  <si>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</si>
  <si>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</si>
  <si>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</si>
  <si>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</si>
  <si>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</si>
  <si>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</si>
  <si>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</si>
  <si>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</si>
  <si>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</si>
  <si>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</si>
  <si>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</si>
  <si>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</si>
  <si>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</si>
  <si>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</si>
  <si>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</si>
  <si>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</si>
  <si>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</si>
  <si>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</si>
  <si>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</si>
  <si>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</si>
  <si>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</si>
  <si>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</si>
  <si>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</si>
  <si>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</si>
  <si>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</si>
  <si>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</si>
  <si>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</si>
  <si>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</si>
  <si>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</si>
  <si>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</si>
  <si>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</si>
  <si>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</si>
  <si>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</si>
  <si>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</si>
  <si>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</si>
  <si>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</si>
  <si>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</si>
  <si>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</si>
  <si>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</si>
  <si>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</si>
  <si>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</si>
  <si>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</si>
  <si>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</si>
  <si>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</si>
  <si>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</si>
  <si>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</si>
  <si>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</si>
  <si>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</si>
  <si>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</si>
  <si>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</si>
  <si>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</si>
  <si>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</si>
  <si>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</si>
  <si>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</si>
  <si>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</si>
  <si>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</si>
  <si>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</si>
  <si>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</si>
  <si>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</si>
  <si>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</si>
  <si>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</si>
  <si>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</si>
  <si>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</si>
  <si>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</si>
  <si>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</si>
  <si>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</si>
  <si>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</si>
  <si>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</si>
  <si>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</si>
  <si>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</si>
  <si>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</si>
  <si>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</si>
  <si>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</si>
  <si>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</si>
  <si>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</si>
  <si>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</si>
  <si>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</si>
  <si>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</si>
  <si>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</si>
  <si>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</si>
  <si>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</si>
  <si>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</si>
  <si>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</si>
  <si>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</si>
  <si>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</si>
  <si>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</si>
  <si>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</si>
  <si>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</si>
  <si>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</si>
  <si>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</si>
  <si>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</si>
  <si>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</si>
  <si>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</si>
  <si>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</si>
  <si>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</si>
  <si>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</si>
  <si>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</si>
  <si>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</si>
  <si>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</si>
  <si>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</si>
  <si>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</si>
  <si>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</si>
  <si>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</si>
  <si>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</si>
  <si>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</si>
  <si>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</si>
  <si>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</si>
  <si>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</si>
  <si>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</si>
  <si>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</si>
  <si>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</si>
  <si>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</si>
  <si>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</si>
  <si>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</si>
  <si>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</si>
  <si>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</si>
  <si>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</si>
  <si>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</si>
  <si>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</si>
  <si>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</si>
  <si>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</si>
  <si>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</si>
  <si>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</si>
  <si>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</si>
  <si>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</si>
  <si>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</si>
  <si>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</si>
  <si>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</si>
  <si>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</si>
  <si>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</si>
  <si>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</si>
  <si>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</si>
  <si>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</si>
  <si>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</si>
  <si>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</si>
  <si>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</si>
  <si>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</si>
  <si>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</si>
  <si>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</si>
  <si>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</si>
  <si>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</si>
  <si>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</si>
  <si>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</si>
  <si>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</si>
  <si>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</si>
  <si>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</si>
  <si>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</si>
  <si>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</si>
  <si>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</si>
  <si>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</si>
  <si>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</si>
  <si>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</si>
  <si>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</si>
  <si>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</si>
  <si>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</si>
  <si>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</si>
  <si>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</si>
  <si>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</si>
  <si>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</si>
  <si>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</si>
  <si>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</si>
  <si>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</si>
  <si>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</si>
  <si>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</si>
  <si>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</si>
  <si>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</si>
  <si>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</si>
  <si>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</si>
  <si>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</si>
  <si>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</si>
  <si>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</si>
  <si>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</si>
  <si>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</si>
  <si>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</si>
  <si>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</si>
  <si>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</si>
  <si>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</si>
  <si>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</si>
  <si>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</si>
  <si>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</si>
  <si>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</si>
  <si>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</si>
  <si>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</si>
  <si>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</si>
  <si>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</si>
  <si>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</si>
  <si>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</si>
  <si>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</si>
  <si>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</si>
  <si>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</si>
  <si>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</si>
  <si>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</si>
  <si>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</si>
  <si>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</si>
  <si>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</si>
  <si>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</si>
  <si>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</si>
  <si>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</si>
  <si>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</si>
  <si>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</si>
  <si>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</si>
  <si>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</si>
  <si>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</si>
  <si>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</si>
  <si>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</si>
  <si>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</si>
  <si>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</si>
  <si>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</si>
  <si>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</si>
  <si>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</si>
  <si>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</si>
  <si>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</si>
  <si>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</si>
  <si>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</si>
  <si>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</si>
  <si>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</si>
  <si>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</si>
  <si>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</si>
  <si>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</si>
  <si>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</si>
  <si>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</si>
  <si>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</si>
  <si>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</si>
  <si>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</si>
  <si>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</si>
  <si>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</si>
  <si>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</si>
  <si>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</si>
  <si>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</si>
  <si>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</si>
  <si>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</si>
  <si>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</si>
  <si>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</si>
  <si>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</si>
  <si>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</si>
  <si>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</si>
  <si>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</si>
  <si>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</si>
  <si>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</si>
  <si>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</si>
  <si>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</si>
  <si>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</si>
  <si>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</si>
  <si>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</si>
  <si>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</si>
  <si>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</si>
  <si>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</si>
  <si>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</si>
  <si>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</si>
  <si>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</si>
  <si>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</si>
  <si>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</si>
  <si>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</si>
  <si>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</si>
  <si>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</si>
  <si>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</si>
  <si>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</si>
  <si>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</si>
  <si>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</si>
  <si>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</si>
  <si>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</si>
  <si>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</si>
  <si>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</si>
  <si>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</si>
  <si>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</si>
  <si>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</si>
  <si>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</si>
  <si>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</si>
  <si>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</si>
  <si>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</si>
  <si>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</si>
  <si>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</si>
  <si>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</si>
  <si>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</si>
  <si>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</si>
  <si>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</si>
  <si>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</si>
  <si>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</si>
  <si>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</si>
  <si>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</si>
  <si>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</si>
  <si>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</si>
  <si>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</si>
  <si>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</si>
  <si>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</si>
  <si>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</si>
  <si>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</si>
  <si>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</si>
  <si>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</si>
  <si>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</si>
  <si>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</si>
  <si>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</si>
  <si>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</si>
  <si>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</si>
  <si>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</si>
  <si>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</si>
  <si>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</si>
  <si>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</si>
  <si>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</si>
  <si>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</si>
  <si>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</si>
  <si>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</si>
  <si>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</si>
  <si>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</si>
  <si>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</si>
  <si>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</si>
  <si>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</si>
  <si>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</si>
  <si>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</si>
  <si>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</si>
  <si>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</si>
  <si>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</si>
  <si>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</si>
  <si>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</si>
  <si>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</si>
  <si>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</si>
  <si>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</si>
  <si>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</si>
  <si>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</si>
  <si>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</si>
  <si>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</si>
  <si>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</si>
  <si>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</si>
  <si>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</si>
  <si>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</si>
  <si>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</si>
  <si>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</si>
  <si>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</si>
  <si>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</si>
  <si>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</si>
  <si>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</si>
  <si>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</si>
  <si>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</si>
  <si>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</si>
  <si>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</si>
  <si>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</si>
  <si>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</si>
  <si>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</si>
  <si>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</si>
  <si>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</si>
  <si>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</si>
  <si>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</si>
  <si>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</si>
  <si>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</si>
  <si>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</si>
  <si>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</si>
  <si>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</si>
  <si>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</si>
  <si>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</si>
  <si>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</si>
  <si>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</si>
  <si>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</si>
  <si>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</si>
  <si>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</si>
  <si>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</si>
  <si>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</si>
  <si>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</si>
  <si>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</si>
  <si>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</si>
  <si>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</si>
  <si>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</si>
  <si>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</si>
  <si>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</si>
  <si>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</si>
  <si>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</si>
  <si>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</si>
  <si>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</si>
  <si>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</si>
  <si>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</si>
  <si>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</si>
  <si>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</si>
  <si>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</si>
  <si>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</si>
  <si>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</si>
  <si>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</si>
  <si>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</si>
  <si>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</si>
  <si>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</si>
  <si>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</si>
  <si>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</si>
  <si>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</si>
  <si>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</si>
  <si>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</si>
  <si>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</si>
  <si>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</si>
  <si>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</si>
  <si>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</si>
  <si>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</si>
  <si>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</si>
  <si>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</si>
  <si>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</si>
  <si>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</si>
  <si>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</si>
  <si>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</si>
  <si>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</si>
  <si>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</si>
  <si>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</si>
  <si>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</si>
  <si>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</si>
  <si>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</si>
  <si>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</si>
  <si>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</si>
  <si>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</si>
  <si>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</si>
  <si>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</si>
  <si>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</si>
  <si>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</si>
  <si>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</si>
  <si>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</si>
  <si>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</si>
  <si>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</si>
  <si>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</si>
  <si>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</si>
  <si>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</si>
  <si>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</si>
  <si>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</si>
  <si>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</si>
  <si>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</si>
  <si>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</si>
  <si>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</si>
  <si>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</si>
  <si>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</si>
  <si>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</si>
  <si>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</si>
  <si>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</si>
  <si>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</si>
  <si>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</si>
  <si>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</si>
  <si>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</si>
  <si>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</si>
  <si>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</si>
  <si>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</si>
  <si>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</si>
  <si>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</si>
  <si>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</si>
  <si>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</si>
  <si>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</si>
  <si>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</si>
  <si>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</si>
  <si>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</si>
  <si>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</si>
  <si>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</si>
  <si>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</si>
  <si>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</si>
  <si>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</si>
  <si>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</si>
  <si>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</si>
  <si>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</si>
  <si>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</si>
  <si>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</si>
  <si>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</si>
  <si>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</si>
  <si>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</si>
  <si>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</si>
  <si>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</si>
  <si>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</si>
  <si>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</si>
  <si>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</si>
  <si>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</si>
  <si>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</si>
  <si>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</si>
  <si>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</si>
  <si>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</si>
  <si>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</si>
  <si>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</si>
  <si>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</si>
  <si>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</si>
  <si>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</si>
  <si>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</si>
  <si>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</si>
  <si>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</si>
  <si>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</si>
  <si>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</si>
  <si>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</si>
  <si>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</si>
  <si>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</si>
  <si>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</si>
  <si>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</si>
  <si>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</si>
  <si>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</si>
  <si>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</si>
  <si>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</si>
  <si>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</si>
  <si>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</si>
  <si>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</si>
  <si>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</si>
  <si>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</si>
  <si>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</si>
  <si>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</si>
  <si>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</si>
  <si>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</si>
  <si>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</si>
  <si>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</si>
  <si>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</si>
  <si>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</si>
  <si>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</si>
  <si>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</si>
  <si>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</si>
  <si>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</si>
  <si>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</si>
  <si>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</si>
  <si>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</si>
  <si>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</si>
  <si>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</si>
  <si>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</si>
  <si>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</si>
  <si>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</si>
  <si>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</si>
  <si>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</si>
  <si>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</si>
  <si>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</si>
  <si>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</si>
  <si>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</si>
  <si>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</si>
  <si>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</si>
  <si>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</si>
  <si>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</si>
  <si>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</si>
  <si>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</si>
  <si>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</si>
  <si>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</si>
  <si>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</si>
  <si>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</si>
  <si>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</si>
  <si>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</si>
  <si>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</si>
  <si>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</si>
  <si>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</si>
  <si>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</si>
  <si>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</si>
  <si>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</si>
  <si>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</si>
  <si>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</si>
  <si>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</si>
  <si>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</si>
  <si>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</si>
  <si>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</si>
  <si>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</si>
  <si>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</si>
  <si>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</si>
  <si>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</si>
  <si>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</si>
  <si>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</si>
  <si>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</si>
  <si>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</si>
  <si>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</si>
  <si>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</si>
  <si>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</si>
  <si>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</si>
  <si>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</si>
  <si>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</si>
  <si>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</si>
  <si>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</si>
  <si>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</si>
  <si>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</si>
  <si>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</si>
  <si>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</si>
  <si>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</si>
  <si>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</si>
  <si>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</si>
  <si>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</si>
  <si>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</si>
  <si>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</si>
  <si>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</si>
  <si>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</si>
  <si>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</si>
  <si>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</si>
  <si>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</si>
  <si>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</si>
  <si>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</si>
  <si>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</si>
  <si>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</si>
  <si>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</si>
  <si>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</si>
  <si>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</si>
  <si>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</si>
  <si>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</si>
  <si>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</si>
  <si>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</si>
  <si>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</si>
  <si>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</si>
  <si>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</si>
  <si>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</si>
  <si>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</si>
  <si>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</si>
  <si>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</si>
  <si>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</si>
  <si>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</si>
  <si>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</si>
  <si>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</si>
  <si>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</si>
  <si>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</si>
  <si>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</si>
  <si>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</si>
  <si>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</si>
  <si>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</si>
  <si>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</si>
  <si>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</si>
  <si>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</si>
  <si>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</si>
  <si>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</si>
  <si>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</si>
  <si>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</si>
  <si>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</si>
  <si>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</si>
  <si>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</si>
  <si>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</si>
  <si>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</si>
  <si>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</si>
  <si>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</si>
  <si>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</si>
  <si>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</si>
  <si>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</si>
  <si>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</si>
  <si>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</si>
  <si>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</si>
  <si>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</si>
  <si>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</si>
  <si>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</si>
  <si>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</si>
  <si>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</si>
  <si>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</si>
  <si>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</si>
  <si>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</si>
  <si>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</si>
  <si>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</si>
  <si>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</si>
  <si>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</si>
  <si>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</si>
  <si>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</si>
  <si>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</si>
  <si>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</si>
  <si>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</si>
  <si>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</si>
  <si>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</si>
  <si>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</si>
  <si>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</si>
  <si>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</si>
  <si>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</si>
  <si>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</si>
  <si>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</si>
  <si>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</si>
  <si>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</si>
  <si>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</si>
  <si>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</si>
  <si>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</si>
  <si>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</si>
  <si>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</si>
  <si>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</si>
  <si>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</si>
  <si>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</si>
  <si>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</si>
  <si>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</si>
  <si>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</si>
  <si>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</si>
  <si>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</si>
  <si>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</si>
  <si>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</si>
  <si>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</si>
  <si>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</si>
  <si>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</si>
  <si>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</si>
  <si>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</si>
  <si>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</si>
  <si>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</si>
  <si>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</si>
  <si>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</si>
  <si>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</si>
  <si>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</si>
  <si>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</si>
  <si>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</si>
  <si>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</si>
  <si>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</si>
  <si>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</si>
  <si>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</si>
  <si>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</si>
  <si>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</si>
  <si>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</si>
  <si>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</si>
  <si>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</si>
  <si>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</si>
  <si>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</si>
  <si>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</si>
  <si>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</si>
  <si>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</si>
  <si>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</si>
  <si>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</si>
  <si>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</si>
  <si>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</si>
  <si>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</si>
  <si>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</si>
  <si>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</si>
  <si>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</si>
  <si>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</si>
  <si>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</si>
  <si>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</si>
  <si>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</si>
  <si>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</si>
  <si>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</si>
  <si>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</si>
  <si>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</si>
  <si>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</si>
  <si>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</si>
  <si>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</si>
  <si>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</si>
  <si>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</si>
  <si>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</si>
  <si>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</si>
  <si>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</si>
  <si>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</si>
  <si>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</si>
  <si>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</si>
  <si>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</si>
  <si>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</si>
  <si>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</si>
  <si>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</si>
  <si>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</si>
  <si>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</si>
  <si>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</si>
  <si>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</si>
  <si>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</si>
  <si>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</si>
  <si>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</si>
  <si>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</si>
  <si>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</si>
  <si>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</si>
  <si>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</si>
  <si>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</si>
  <si>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</si>
  <si>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</si>
  <si>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</si>
  <si>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</si>
  <si>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</si>
  <si>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</si>
  <si>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</si>
  <si>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</si>
  <si>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</si>
  <si>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</si>
  <si>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</si>
  <si>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</si>
  <si>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</si>
  <si>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</si>
  <si>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</si>
  <si>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</si>
  <si>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</si>
  <si>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</si>
  <si>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</si>
  <si>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</si>
  <si>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</si>
  <si>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</si>
  <si>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</si>
  <si>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</si>
  <si>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</si>
  <si>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</si>
  <si>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</si>
  <si>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</si>
  <si>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</si>
  <si>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</si>
  <si>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</si>
  <si>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</si>
  <si>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</si>
  <si>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</si>
  <si>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</si>
  <si>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</si>
  <si>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</si>
  <si>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</si>
  <si>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</si>
  <si>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</si>
  <si>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</si>
  <si>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</si>
  <si>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</si>
  <si>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</si>
  <si>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</si>
  <si>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</si>
  <si>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</si>
  <si>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</si>
  <si>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</si>
  <si>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</si>
  <si>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</si>
  <si>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</si>
  <si>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</si>
  <si>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</si>
  <si>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</si>
  <si>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</si>
  <si>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</si>
  <si>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</si>
  <si>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</si>
  <si>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</si>
  <si>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</si>
  <si>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</si>
  <si>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</si>
  <si>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</si>
  <si>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</si>
  <si>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</si>
  <si>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</si>
  <si>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</si>
  <si>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</si>
  <si>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</si>
  <si>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</si>
  <si>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</si>
  <si>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</si>
  <si>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</si>
  <si>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</si>
  <si>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</si>
  <si>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</si>
  <si>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</si>
  <si>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</si>
  <si>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</si>
  <si>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</si>
  <si>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</si>
  <si>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</si>
  <si>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</si>
  <si>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</si>
  <si>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</si>
  <si>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</si>
  <si>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</si>
  <si>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</si>
  <si>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</si>
  <si>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</si>
  <si>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</si>
  <si>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</si>
  <si>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</si>
  <si>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</si>
  <si>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</si>
  <si>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</si>
  <si>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</si>
  <si>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</si>
  <si>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</si>
  <si>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</si>
  <si>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</si>
  <si>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</si>
  <si>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</si>
  <si>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</si>
  <si>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</si>
  <si>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</si>
  <si>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</si>
  <si>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</si>
  <si>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</si>
  <si>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</si>
  <si>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</si>
  <si>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</si>
  <si>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</si>
  <si>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</si>
  <si>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</si>
  <si>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</si>
  <si>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</si>
  <si>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</si>
  <si>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</si>
  <si>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</si>
  <si>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</si>
  <si>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</si>
  <si>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</si>
  <si>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</si>
  <si>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</si>
  <si>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</si>
  <si>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</si>
  <si>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</si>
  <si>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</si>
  <si>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</si>
  <si>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</si>
  <si>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</si>
  <si>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</si>
  <si>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</si>
  <si>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</si>
  <si>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</si>
  <si>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</si>
  <si>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</si>
  <si>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</si>
  <si>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</si>
  <si>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</si>
  <si>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</si>
  <si>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</si>
  <si>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</si>
  <si>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</si>
  <si>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</si>
  <si>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</si>
  <si>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</si>
  <si>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</si>
  <si>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</si>
  <si>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</si>
  <si>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</si>
  <si>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</si>
  <si>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</si>
  <si>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</si>
  <si>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</si>
  <si>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</si>
  <si>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</si>
  <si>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</si>
  <si>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</si>
  <si>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</si>
  <si>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</si>
  <si>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</si>
  <si>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</si>
  <si>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</si>
  <si>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</si>
  <si>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</si>
  <si>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</si>
  <si>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</si>
  <si>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</si>
  <si>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</si>
  <si>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</si>
  <si>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</si>
  <si>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</si>
  <si>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</si>
  <si>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</si>
  <si>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</si>
  <si>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</si>
  <si>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</si>
  <si>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</si>
  <si>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</si>
  <si>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</si>
  <si>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</si>
  <si>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</si>
  <si>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</si>
  <si>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</si>
  <si>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</si>
  <si>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</si>
  <si>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</si>
  <si>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</si>
  <si>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</si>
  <si>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</si>
  <si>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</si>
  <si>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</si>
  <si>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</si>
  <si>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</si>
  <si>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</si>
  <si>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</si>
  <si>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</si>
  <si>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</si>
  <si>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</si>
  <si>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</si>
  <si>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</si>
  <si>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</si>
  <si>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</si>
  <si>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</si>
  <si>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</si>
  <si>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</si>
  <si>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</si>
  <si>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</si>
  <si>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</si>
  <si>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</si>
  <si>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</si>
  <si>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</si>
  <si>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</si>
  <si>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</si>
  <si>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</si>
  <si>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</si>
  <si>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</si>
  <si>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</si>
  <si>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</si>
  <si>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</si>
  <si>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</si>
  <si>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</si>
  <si>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</si>
  <si>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</si>
  <si>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</si>
  <si>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</si>
  <si>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</si>
  <si>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</si>
  <si>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</si>
  <si>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</si>
  <si>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</si>
  <si>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</si>
  <si>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</si>
  <si>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</si>
  <si>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</si>
  <si>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</si>
  <si>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</si>
  <si>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</si>
  <si>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</si>
  <si>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</si>
  <si>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</si>
  <si>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</si>
  <si>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</si>
  <si>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</si>
  <si>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</si>
  <si>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</si>
  <si>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</si>
  <si>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</si>
  <si>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</si>
  <si>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</si>
  <si>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</si>
  <si>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</si>
  <si>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</si>
  <si>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</si>
  <si>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</si>
  <si>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</si>
  <si>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</si>
  <si>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</si>
  <si>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</si>
  <si>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</si>
  <si>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</si>
  <si>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</si>
  <si>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</si>
  <si>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</si>
  <si>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</si>
  <si>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</si>
  <si>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</si>
  <si>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</si>
  <si>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</si>
  <si>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</si>
  <si>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</si>
  <si>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</si>
  <si>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</si>
  <si>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</si>
  <si>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</si>
  <si>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</si>
  <si>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</si>
  <si>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</si>
  <si>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</si>
  <si>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</si>
  <si>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</si>
  <si>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</si>
  <si>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</si>
  <si>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</si>
  <si>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</si>
  <si>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</si>
  <si>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</si>
  <si>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</si>
  <si>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</si>
  <si>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</si>
  <si>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</si>
  <si>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</si>
  <si>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</si>
  <si>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</si>
  <si>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</si>
  <si>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</si>
  <si>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</si>
  <si>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</si>
  <si>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</si>
  <si>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</si>
  <si>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</si>
  <si>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</si>
  <si>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</si>
  <si>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</si>
  <si>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</si>
  <si>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</si>
  <si>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</si>
  <si>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</si>
  <si>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</si>
  <si>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</si>
  <si>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</si>
  <si>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</si>
  <si>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</si>
  <si>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</si>
  <si>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</si>
  <si>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</si>
  <si>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</si>
  <si>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</si>
  <si>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</si>
  <si>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</si>
  <si>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</si>
  <si>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</si>
  <si>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</si>
  <si>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</si>
  <si>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</si>
  <si>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</si>
  <si>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</si>
  <si>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</si>
  <si>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</si>
  <si>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</si>
  <si>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</si>
  <si>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</si>
  <si>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</si>
  <si>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</si>
  <si>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</si>
  <si>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</si>
  <si>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</si>
  <si>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</si>
  <si>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</si>
  <si>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</si>
  <si>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</si>
  <si>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</si>
  <si>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</si>
  <si>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</si>
  <si>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</si>
  <si>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</si>
  <si>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</si>
  <si>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</si>
  <si>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</si>
  <si>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</si>
  <si>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</si>
  <si>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</si>
  <si>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</si>
  <si>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</si>
  <si>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</si>
  <si>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</si>
  <si>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</si>
  <si>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</si>
  <si>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</si>
  <si>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</si>
  <si>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</si>
  <si>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</si>
  <si>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</si>
  <si>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</si>
  <si>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</si>
  <si>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</si>
  <si>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</si>
  <si>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</si>
  <si>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</si>
  <si>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</si>
  <si>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</si>
  <si>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</si>
  <si>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</si>
  <si>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</si>
  <si>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</si>
  <si>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</si>
  <si>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</si>
  <si>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</si>
  <si>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</si>
  <si>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</si>
  <si>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</si>
  <si>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</si>
  <si>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</si>
  <si>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</si>
  <si>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</si>
  <si>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</si>
  <si>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</si>
  <si>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</si>
  <si>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</si>
  <si>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</si>
  <si>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</si>
  <si>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</si>
  <si>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</si>
  <si>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</si>
  <si>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</si>
  <si>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</si>
  <si>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</si>
  <si>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</si>
  <si>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</si>
  <si>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</si>
  <si>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</si>
  <si>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</si>
  <si>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</si>
  <si>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</si>
  <si>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</si>
  <si>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</si>
  <si>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</si>
  <si>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</si>
  <si>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</si>
  <si>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</si>
  <si>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</si>
  <si>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</si>
  <si>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</si>
  <si>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</si>
  <si>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</si>
  <si>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</si>
  <si>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</si>
  <si>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</si>
  <si>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</si>
  <si>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</si>
  <si>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</si>
  <si>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</si>
  <si>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</si>
  <si>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</si>
  <si>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</si>
  <si>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</si>
  <si>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</si>
  <si>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</si>
  <si>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</si>
  <si>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</si>
  <si>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</si>
  <si>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</si>
  <si>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</si>
  <si>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</si>
  <si>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</si>
  <si>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</si>
  <si>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</si>
  <si>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</si>
  <si>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</si>
  <si>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</si>
  <si>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</si>
  <si>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</si>
  <si>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</si>
  <si>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</si>
  <si>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</si>
  <si>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</si>
  <si>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</si>
  <si>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</si>
  <si>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</si>
  <si>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</si>
  <si>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</si>
  <si>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</si>
  <si>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</si>
  <si>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</si>
  <si>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</si>
  <si>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</si>
  <si>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</si>
  <si>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</si>
  <si>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</si>
  <si>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</si>
  <si>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</si>
  <si>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</si>
  <si>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</si>
  <si>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</si>
  <si>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</si>
  <si>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</si>
  <si>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</si>
  <si>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</si>
  <si>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</si>
  <si>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</si>
  <si>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</si>
  <si>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</si>
  <si>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</si>
  <si>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</si>
  <si>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</si>
  <si>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</si>
  <si>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</si>
  <si>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</si>
  <si>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</si>
  <si>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</si>
  <si>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</si>
  <si>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</si>
  <si>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</si>
  <si>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</si>
  <si>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</si>
  <si>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</si>
  <si>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</si>
  <si>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</si>
  <si>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</si>
  <si>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</si>
  <si>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</si>
  <si>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</si>
  <si>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</si>
  <si>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</si>
  <si>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</si>
  <si>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</si>
  <si>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</si>
  <si>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</si>
  <si>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</si>
  <si>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</si>
  <si>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</si>
  <si>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</si>
  <si>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</si>
  <si>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</si>
  <si>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</si>
  <si>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</si>
  <si>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</si>
  <si>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</si>
  <si>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</si>
  <si>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</si>
  <si>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</si>
  <si>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</si>
  <si>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</si>
  <si>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</si>
  <si>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</si>
  <si>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</si>
  <si>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</si>
  <si>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</si>
  <si>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</si>
  <si>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</si>
  <si>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</si>
  <si>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</si>
  <si>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</si>
  <si>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</si>
  <si>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</si>
  <si>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</si>
  <si>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</si>
  <si>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</si>
  <si>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</si>
  <si>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</si>
  <si>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</si>
  <si>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</si>
  <si>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</si>
  <si>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</si>
  <si>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</si>
  <si>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</si>
  <si>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</si>
  <si>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</si>
  <si>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</si>
  <si>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</si>
  <si>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</si>
  <si>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</si>
  <si>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</si>
  <si>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</si>
  <si>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</si>
  <si>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</si>
  <si>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</si>
  <si>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</si>
  <si>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</si>
  <si>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</si>
  <si>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</si>
  <si>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</si>
  <si>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</si>
  <si>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</si>
  <si>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</si>
  <si>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</si>
  <si>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</si>
  <si>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</si>
  <si>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</si>
  <si>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</si>
  <si>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</si>
  <si>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</si>
  <si>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</si>
  <si>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</si>
  <si>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</si>
  <si>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</si>
  <si>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</si>
  <si>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</si>
  <si>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</si>
  <si>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</si>
  <si>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</si>
  <si>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</si>
  <si>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</si>
  <si>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</si>
  <si>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</si>
  <si>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</si>
  <si>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</si>
  <si>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</si>
  <si>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</si>
  <si>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</si>
  <si>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</si>
  <si>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</si>
  <si>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</si>
  <si>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</si>
  <si>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</si>
  <si>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</si>
  <si>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</si>
  <si>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</si>
  <si>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</si>
  <si>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</si>
  <si>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</si>
  <si>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</si>
  <si>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</si>
  <si>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</si>
  <si>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</si>
  <si>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</si>
  <si>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</si>
  <si>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</si>
  <si>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</si>
  <si>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</si>
  <si>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</si>
  <si>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</si>
  <si>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</si>
  <si>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</si>
  <si>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</si>
  <si>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</si>
  <si>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</si>
  <si>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</si>
  <si>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</si>
  <si>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</si>
  <si>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</si>
  <si>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</si>
  <si>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</si>
  <si>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</si>
  <si>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</si>
  <si>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</si>
  <si>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</si>
  <si>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</si>
  <si>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</si>
  <si>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</si>
  <si>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</si>
  <si>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</si>
  <si>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</si>
  <si>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</si>
  <si>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</si>
  <si>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</si>
  <si>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</si>
  <si>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</si>
  <si>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</si>
  <si>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</si>
  <si>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</si>
  <si>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</si>
  <si>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</si>
  <si>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</si>
  <si>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</si>
  <si>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</si>
  <si>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</si>
  <si>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</si>
  <si>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</si>
  <si>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</si>
  <si>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</si>
  <si>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</si>
  <si>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</si>
  <si>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</si>
  <si>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</si>
  <si>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</si>
  <si>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</si>
  <si>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</si>
  <si>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</si>
  <si>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</si>
  <si>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</si>
  <si>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</si>
  <si>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</si>
  <si>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</si>
  <si>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</si>
  <si>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</si>
  <si>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</si>
  <si>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</si>
  <si>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</si>
  <si>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</si>
  <si>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</si>
  <si>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</si>
  <si>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</si>
  <si>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</si>
  <si>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</si>
  <si>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</si>
  <si>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</si>
  <si>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</si>
  <si>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</si>
  <si>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</si>
  <si>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</si>
  <si>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</si>
  <si>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</si>
  <si>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</si>
  <si>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</si>
  <si>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</si>
  <si>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</si>
  <si>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</si>
  <si>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</si>
  <si>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</si>
  <si>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</si>
  <si>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</si>
  <si>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</si>
  <si>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</si>
  <si>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</si>
  <si>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</si>
  <si>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</si>
  <si>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</si>
  <si>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</si>
  <si>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</si>
  <si>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</si>
  <si>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</si>
  <si>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</si>
  <si>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</si>
  <si>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</si>
  <si>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</si>
  <si>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</si>
  <si>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</si>
  <si>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</si>
  <si>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</si>
  <si>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</si>
  <si>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</si>
  <si>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</si>
  <si>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</si>
  <si>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</si>
  <si>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</si>
  <si>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</si>
  <si>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</si>
  <si>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</si>
  <si>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</si>
  <si>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</si>
  <si>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</si>
  <si>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</si>
  <si>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</si>
  <si>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</si>
  <si>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</si>
  <si>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</si>
  <si>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</si>
  <si>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</si>
  <si>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</si>
  <si>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</si>
  <si>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</si>
  <si>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</si>
  <si>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</si>
  <si>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</si>
  <si>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</si>
  <si>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</si>
  <si>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</si>
  <si>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</si>
  <si>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</si>
  <si>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</si>
  <si>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</si>
  <si>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</si>
  <si>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</si>
  <si>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</si>
  <si>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</si>
  <si>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</si>
  <si>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</si>
  <si>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</si>
  <si>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</si>
  <si>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</si>
  <si>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</si>
  <si>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</si>
  <si>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</si>
  <si>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</si>
  <si>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</si>
  <si>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</si>
  <si>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</si>
  <si>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</si>
  <si>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</si>
  <si>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</si>
  <si>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</si>
  <si>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</si>
  <si>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</si>
  <si>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</si>
  <si>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</si>
  <si>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</si>
  <si>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</si>
  <si>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</si>
  <si>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</si>
  <si>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</si>
  <si>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</si>
  <si>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</si>
  <si>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</si>
  <si>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</si>
  <si>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</si>
  <si>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</si>
  <si>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</si>
  <si>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</si>
  <si>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</si>
  <si>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</si>
  <si>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</si>
  <si>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</si>
  <si>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</si>
  <si>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</si>
  <si>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</si>
  <si>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</si>
  <si>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</si>
  <si>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</si>
  <si>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</si>
  <si>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</si>
  <si>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</si>
  <si>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</si>
  <si>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</si>
  <si>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</si>
  <si>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</si>
  <si>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</si>
  <si>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</si>
  <si>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</si>
  <si>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</si>
  <si>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</si>
  <si>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</si>
  <si>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</si>
  <si>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</si>
  <si>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</si>
  <si>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</si>
  <si>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</si>
  <si>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</si>
  <si>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</si>
  <si>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</si>
  <si>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</si>
  <si>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</si>
  <si>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</si>
  <si>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</si>
  <si>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</si>
  <si>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</si>
  <si>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</si>
  <si>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</si>
  <si>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</si>
  <si>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</si>
  <si>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</si>
  <si>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</si>
  <si>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</si>
  <si>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</si>
  <si>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</si>
  <si>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</si>
  <si>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</si>
  <si>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</si>
  <si>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</si>
  <si>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</si>
  <si>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</si>
  <si>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</si>
  <si>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</si>
  <si>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</si>
  <si>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</si>
  <si>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</si>
  <si>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</si>
  <si>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</si>
  <si>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</si>
  <si>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</si>
  <si>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</si>
  <si>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</si>
  <si>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</si>
  <si>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</si>
  <si>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</si>
  <si>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</si>
  <si>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</si>
  <si>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</si>
  <si>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</si>
  <si>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</si>
  <si>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</si>
  <si>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</si>
  <si>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</si>
  <si>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</si>
  <si>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</si>
  <si>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</si>
  <si>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</si>
  <si>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</si>
  <si>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</si>
  <si>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</si>
  <si>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</si>
  <si>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</si>
  <si>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</si>
  <si>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</si>
  <si>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</si>
  <si>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</si>
  <si>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</si>
  <si>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</si>
  <si>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</si>
  <si>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</si>
  <si>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</si>
  <si>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</si>
  <si>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</si>
  <si>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</si>
  <si>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</si>
  <si>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</si>
  <si>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</si>
  <si>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</si>
  <si>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</si>
  <si>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</si>
  <si>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</si>
  <si>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</si>
  <si>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</si>
  <si>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</si>
  <si>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</si>
  <si>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</si>
  <si>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</si>
  <si>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</si>
  <si>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</si>
  <si>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</si>
  <si>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</si>
  <si>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</si>
  <si>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</si>
  <si>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</si>
  <si>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</si>
  <si>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</si>
  <si>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</si>
  <si>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</si>
  <si>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</si>
  <si>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</si>
  <si>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</si>
  <si>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</si>
  <si>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</si>
  <si>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</si>
  <si>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</si>
  <si>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</si>
  <si>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</si>
  <si>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</si>
  <si>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</si>
  <si>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</si>
  <si>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</si>
  <si>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</si>
  <si>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</si>
  <si>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</si>
  <si>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</si>
  <si>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</si>
  <si>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</si>
  <si>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</si>
  <si>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</si>
  <si>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</si>
  <si>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</si>
  <si>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</si>
  <si>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</si>
  <si>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</si>
  <si>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</si>
  <si>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</si>
  <si>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</si>
  <si>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</si>
  <si>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</si>
  <si>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</si>
  <si>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</si>
  <si>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</si>
  <si>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</si>
  <si>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</si>
  <si>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</si>
  <si>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</si>
  <si>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</si>
  <si>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</si>
  <si>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</si>
  <si>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</si>
  <si>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</si>
  <si>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</si>
  <si>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</si>
  <si>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</si>
  <si>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</si>
  <si>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</si>
  <si>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</si>
  <si>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</si>
  <si>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</si>
  <si>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</si>
  <si>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</si>
  <si>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</si>
  <si>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</si>
  <si>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</si>
  <si>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</si>
  <si>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</si>
  <si>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</si>
  <si>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</si>
  <si>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</si>
  <si>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</si>
  <si>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</si>
  <si>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</si>
  <si>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</si>
  <si>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</si>
  <si>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</si>
  <si>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</si>
  <si>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</si>
  <si>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</si>
  <si>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</si>
  <si>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</si>
  <si>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</si>
  <si>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</si>
  <si>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</si>
  <si>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</si>
  <si>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</si>
  <si>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</si>
  <si>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</si>
  <si>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</si>
  <si>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</si>
  <si>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</si>
  <si>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</si>
  <si>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</si>
  <si>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</si>
  <si>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</si>
  <si>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</si>
  <si>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</si>
  <si>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</si>
  <si>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</si>
  <si>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</si>
  <si>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</si>
  <si>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</si>
  <si>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</si>
  <si>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</si>
  <si>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</si>
  <si>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</si>
  <si>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</si>
  <si>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</si>
  <si>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</si>
  <si>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</si>
  <si>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</si>
  <si>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</si>
  <si>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</si>
  <si>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</si>
  <si>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</si>
  <si>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</si>
  <si>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</si>
  <si>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</si>
  <si>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</si>
  <si>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</si>
  <si>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</si>
  <si>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</si>
  <si>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</si>
  <si>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</si>
  <si>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</si>
  <si>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</si>
  <si>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</si>
  <si>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</si>
  <si>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</si>
  <si>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</si>
  <si>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</si>
  <si>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</si>
  <si>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</si>
  <si>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</si>
  <si>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</si>
  <si>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</si>
  <si>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</si>
  <si>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</si>
  <si>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</si>
  <si>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</si>
  <si>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</si>
  <si>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</si>
  <si>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</si>
  <si>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</si>
  <si>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</si>
  <si>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</si>
  <si>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</si>
  <si>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</si>
  <si>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</si>
  <si>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</si>
  <si>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</si>
  <si>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</si>
  <si>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</si>
  <si>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</si>
  <si>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</si>
  <si>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</si>
  <si>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</si>
  <si>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</si>
  <si>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</si>
  <si>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</si>
  <si>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</si>
  <si>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</si>
  <si>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</si>
  <si>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</si>
  <si>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</si>
  <si>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</si>
  <si>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</si>
  <si>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</si>
  <si>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</si>
  <si>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</si>
  <si>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</si>
  <si>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</si>
  <si>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</si>
  <si>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</si>
  <si>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</si>
  <si>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</si>
  <si>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</si>
  <si>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</si>
  <si>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</si>
  <si>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</si>
  <si>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</si>
  <si>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</si>
  <si>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</si>
  <si>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</si>
  <si>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</si>
  <si>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</si>
  <si>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</si>
  <si>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</si>
  <si>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</si>
  <si>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</si>
  <si>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</si>
  <si>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</si>
  <si>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</si>
  <si>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</si>
  <si>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</si>
  <si>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</si>
  <si>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</si>
  <si>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</si>
  <si>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</si>
  <si>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</si>
  <si>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</si>
  <si>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</si>
  <si>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</si>
  <si>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</si>
  <si>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</si>
  <si>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</si>
  <si>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</si>
  <si>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</si>
  <si>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</si>
  <si>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</si>
  <si>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</si>
  <si>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</si>
  <si>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</si>
  <si>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</si>
  <si>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</si>
  <si>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</si>
  <si>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</si>
  <si>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</si>
  <si>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</si>
  <si>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</si>
  <si>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</si>
  <si>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</si>
  <si>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</si>
  <si>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</si>
  <si>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</si>
  <si>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</si>
  <si>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</si>
  <si>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</si>
  <si>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</si>
  <si>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</si>
  <si>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</si>
  <si>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</si>
  <si>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</si>
  <si>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</si>
  <si>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</si>
  <si>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</si>
  <si>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</si>
  <si>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</si>
  <si>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</si>
  <si>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</si>
  <si>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</si>
  <si>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</si>
  <si>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</si>
  <si>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</si>
  <si>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</si>
  <si>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</si>
  <si>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</si>
  <si>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</si>
  <si>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</si>
  <si>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</si>
  <si>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</si>
  <si>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</si>
  <si>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</si>
  <si>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</si>
  <si>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</si>
  <si>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</si>
  <si>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</si>
  <si>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</si>
  <si>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</si>
  <si>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</si>
  <si>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</si>
  <si>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</si>
  <si>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</si>
  <si>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</si>
  <si>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</si>
  <si>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</si>
  <si>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</si>
  <si>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</si>
  <si>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</si>
  <si>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</si>
  <si>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</si>
  <si>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</si>
  <si>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</si>
  <si>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</si>
  <si>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</si>
  <si>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</si>
  <si>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</si>
  <si>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</si>
  <si>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</si>
  <si>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</si>
  <si>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</si>
  <si>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</si>
  <si>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</si>
  <si>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</si>
  <si>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</si>
  <si>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</si>
  <si>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</si>
  <si>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</si>
  <si>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</si>
  <si>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</si>
  <si>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</si>
  <si>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</si>
  <si>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</si>
  <si>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</si>
  <si>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</si>
  <si>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</si>
  <si>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</si>
  <si>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</si>
  <si>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</si>
  <si>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</si>
  <si>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</si>
  <si>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</si>
  <si>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</si>
  <si>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</si>
  <si>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</si>
  <si>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</si>
  <si>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</si>
  <si>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</si>
  <si>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</si>
  <si>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</si>
  <si>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</si>
  <si>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</si>
  <si>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</si>
  <si>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</si>
  <si>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</si>
  <si>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</si>
  <si>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</si>
  <si>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</si>
  <si>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</si>
  <si>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</si>
  <si>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</si>
  <si>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</si>
  <si>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</si>
  <si>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</si>
  <si>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</si>
  <si>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</si>
  <si>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</si>
  <si>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</si>
  <si>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</si>
  <si>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</si>
  <si>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</si>
  <si>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</si>
  <si>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</si>
  <si>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</si>
  <si>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</si>
  <si>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</si>
  <si>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</si>
  <si>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</si>
  <si>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</si>
  <si>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</si>
  <si>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</si>
  <si>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</si>
  <si>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</si>
  <si>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</si>
  <si>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</si>
  <si>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</si>
  <si>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</si>
  <si>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</si>
  <si>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</si>
  <si>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</si>
  <si>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</si>
  <si>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</si>
  <si>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</si>
  <si>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</si>
  <si>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</si>
  <si>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</si>
  <si>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</si>
  <si>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</si>
  <si>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</si>
  <si>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</si>
  <si>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</si>
  <si>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</si>
  <si>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</si>
  <si>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</si>
  <si>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</si>
  <si>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</si>
  <si>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</si>
  <si>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</si>
  <si>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</si>
  <si>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</si>
  <si>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</si>
  <si>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</si>
  <si>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</si>
  <si>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</si>
  <si>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</si>
  <si>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</si>
  <si>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</si>
  <si>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</si>
  <si>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</si>
  <si>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</si>
  <si>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</si>
  <si>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</si>
  <si>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</si>
  <si>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</si>
  <si>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</si>
  <si>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</si>
  <si>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</si>
  <si>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</si>
  <si>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</si>
  <si>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</si>
  <si>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</si>
  <si>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</si>
  <si>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</si>
  <si>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</si>
  <si>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</si>
  <si>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</si>
  <si>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</si>
  <si>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</si>
  <si>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</si>
  <si>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</si>
  <si>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</si>
  <si>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</si>
  <si>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</si>
  <si>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</si>
  <si>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</si>
  <si>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</si>
  <si>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</si>
  <si>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</si>
  <si>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</si>
  <si>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</si>
  <si>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</si>
  <si>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</si>
  <si>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</si>
  <si>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</si>
  <si>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</si>
  <si>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</si>
  <si>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</si>
  <si>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</si>
  <si>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</si>
  <si>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</si>
  <si>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</si>
  <si>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</si>
  <si>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</si>
  <si>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</si>
  <si>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</si>
  <si>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</si>
  <si>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</si>
  <si>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</si>
  <si>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</si>
  <si>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</si>
  <si>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</si>
  <si>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</si>
  <si>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</si>
  <si>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</si>
  <si>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</si>
  <si>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</si>
  <si>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</si>
  <si>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</si>
  <si>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</si>
  <si>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</si>
  <si>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</si>
  <si>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</si>
  <si>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</si>
  <si>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</si>
  <si>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</si>
  <si>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</si>
  <si>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</si>
  <si>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</si>
  <si>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</si>
  <si>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</si>
  <si>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</si>
  <si>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</si>
  <si>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</si>
  <si>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</si>
  <si>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</si>
  <si>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</si>
  <si>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</si>
  <si>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</si>
  <si>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</si>
  <si>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</si>
  <si>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</si>
  <si>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</si>
  <si>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</si>
  <si>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</si>
  <si>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</si>
  <si>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</si>
  <si>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</si>
  <si>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</si>
  <si>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</si>
  <si>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</si>
  <si>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</si>
  <si>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</si>
  <si>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</si>
  <si>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</si>
  <si>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</si>
  <si>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</si>
  <si>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</si>
  <si>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</si>
  <si>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</si>
  <si>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</si>
  <si>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</si>
  <si>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</si>
  <si>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</si>
  <si>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</si>
  <si>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</si>
  <si>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</si>
  <si>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</si>
  <si>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</si>
  <si>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</si>
  <si>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</si>
  <si>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</si>
  <si>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</si>
  <si>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</si>
  <si>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</si>
  <si>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</si>
  <si>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</si>
  <si>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</si>
  <si>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</si>
  <si>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</si>
  <si>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</si>
  <si>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</si>
  <si>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</si>
  <si>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</si>
  <si>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</si>
  <si>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</si>
  <si>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</si>
  <si>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</si>
  <si>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</si>
  <si>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</si>
  <si>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</si>
  <si>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</si>
  <si>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</si>
  <si>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</si>
  <si>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</si>
  <si>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</si>
  <si>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</si>
  <si>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</si>
  <si>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</si>
  <si>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</si>
  <si>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</si>
  <si>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</si>
  <si>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</si>
  <si>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</si>
  <si>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</si>
  <si>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</si>
  <si>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</si>
  <si>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</si>
  <si>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</si>
  <si>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</si>
  <si>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</si>
  <si>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</si>
  <si>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</si>
  <si>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</si>
  <si>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</si>
  <si>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</si>
  <si>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</si>
  <si>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</si>
  <si>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</si>
  <si>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</si>
  <si>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</si>
  <si>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</si>
  <si>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</si>
  <si>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</si>
  <si>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</si>
  <si>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</si>
  <si>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</si>
  <si>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</si>
  <si>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</si>
  <si>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</si>
  <si>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</si>
  <si>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</si>
  <si>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</si>
  <si>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</si>
  <si>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</si>
  <si>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</si>
  <si>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</si>
  <si>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</si>
  <si>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</si>
  <si>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</si>
  <si>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</si>
  <si>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</si>
  <si>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</si>
  <si>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</si>
  <si>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</si>
  <si>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</si>
  <si>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</si>
  <si>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</si>
  <si>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</si>
  <si>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</si>
  <si>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</si>
  <si>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</si>
  <si>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</si>
  <si>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</si>
  <si>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</si>
  <si>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</si>
  <si>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</si>
  <si>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</si>
  <si>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</si>
  <si>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</si>
  <si>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</si>
  <si>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</si>
  <si>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</si>
  <si>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</si>
  <si>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</si>
  <si>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</si>
  <si>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</si>
  <si>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</si>
  <si>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</si>
  <si>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</si>
  <si>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</si>
  <si>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</si>
  <si>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</si>
  <si>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</si>
  <si>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</si>
  <si>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</si>
  <si>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</si>
  <si>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</si>
  <si>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</si>
  <si>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</si>
  <si>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</si>
  <si>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</si>
  <si>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</si>
  <si>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</si>
  <si>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</si>
  <si>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</si>
  <si>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</si>
  <si>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</si>
  <si>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</si>
  <si>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</si>
  <si>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</si>
  <si>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</si>
  <si>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</si>
  <si>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</si>
  <si>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</si>
  <si>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</si>
  <si>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</si>
  <si>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</si>
  <si>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</si>
  <si>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</si>
  <si>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</si>
  <si>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</si>
  <si>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</si>
  <si>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</si>
  <si>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</si>
  <si>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</si>
  <si>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</si>
  <si>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</si>
  <si>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</si>
  <si>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</si>
  <si>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</si>
  <si>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</si>
  <si>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</si>
  <si>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</si>
  <si>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</si>
  <si>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</si>
  <si>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</si>
  <si>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</si>
  <si>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</si>
  <si>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</si>
  <si>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</si>
  <si>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</si>
  <si>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</si>
  <si>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</si>
  <si>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</si>
  <si>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</si>
  <si>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</si>
  <si>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</si>
  <si>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</si>
  <si>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</si>
  <si>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</si>
  <si>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</si>
  <si>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</si>
  <si>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</si>
  <si>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</si>
  <si>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</si>
  <si>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</si>
  <si>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</si>
  <si>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</si>
  <si>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</si>
  <si>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</si>
  <si>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</si>
  <si>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</si>
  <si>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</si>
  <si>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</si>
  <si>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</si>
  <si>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</si>
  <si>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</si>
  <si>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</si>
  <si>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</si>
  <si>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</si>
  <si>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</si>
  <si>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</si>
  <si>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</si>
  <si>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</si>
  <si>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</si>
  <si>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</si>
  <si>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</si>
  <si>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</si>
  <si>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</si>
  <si>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</si>
  <si>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</si>
  <si>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</si>
  <si>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</si>
  <si>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</si>
  <si>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</si>
  <si>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</si>
  <si>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</si>
  <si>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</si>
  <si>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</si>
  <si>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</si>
  <si>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</si>
  <si>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</si>
  <si>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</si>
  <si>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</si>
  <si>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</si>
  <si>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</si>
  <si>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</si>
  <si>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</si>
  <si>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</si>
  <si>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</si>
  <si>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</si>
  <si>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</si>
  <si>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</si>
  <si>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</si>
  <si>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</si>
  <si>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</si>
  <si>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</si>
  <si>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</si>
  <si>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</si>
  <si>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</si>
  <si>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</si>
  <si>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</si>
  <si>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</si>
  <si>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</si>
  <si>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</si>
  <si>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</si>
  <si>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</si>
  <si>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</si>
  <si>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</si>
  <si>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</si>
  <si>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</si>
  <si>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</si>
  <si>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</si>
  <si>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</si>
  <si>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</si>
  <si>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</si>
  <si>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</si>
  <si>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</si>
  <si>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</si>
  <si>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</si>
  <si>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</si>
  <si>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</si>
  <si>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</si>
  <si>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</si>
  <si>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</si>
  <si>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</si>
  <si>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</si>
  <si>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</si>
  <si>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</si>
  <si>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</si>
  <si>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</si>
  <si>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</si>
  <si>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</si>
  <si>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</si>
  <si>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</si>
  <si>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</si>
  <si>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</si>
  <si>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</si>
  <si>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</si>
  <si>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</si>
  <si>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</si>
  <si>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</si>
  <si>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</si>
  <si>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</si>
  <si>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</si>
  <si>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</si>
  <si>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</si>
  <si>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</si>
  <si>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</si>
  <si>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</si>
  <si>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</si>
  <si>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</si>
  <si>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</si>
  <si>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</si>
  <si>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</si>
  <si>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</si>
  <si>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</si>
  <si>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</si>
  <si>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</si>
  <si>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</si>
  <si>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</si>
  <si>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</si>
  <si>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</si>
  <si>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</si>
  <si>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</si>
  <si>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</si>
  <si>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</si>
  <si>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</si>
  <si>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</si>
  <si>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</si>
  <si>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</si>
  <si>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</si>
  <si>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</si>
  <si>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</si>
  <si>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</si>
  <si>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</si>
  <si>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</si>
  <si>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</si>
  <si>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</si>
  <si>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</si>
  <si>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</si>
  <si>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</si>
  <si>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</si>
  <si>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</si>
  <si>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</si>
  <si>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</si>
  <si>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</si>
  <si>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</si>
  <si>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</si>
  <si>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</si>
  <si>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</si>
  <si>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</si>
  <si>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</si>
  <si>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</si>
  <si>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</si>
  <si>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</si>
  <si>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</si>
  <si>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</si>
  <si>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</si>
  <si>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</si>
  <si>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</si>
  <si>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</si>
  <si>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</si>
  <si>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</si>
  <si>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</si>
  <si>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</si>
  <si>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</si>
  <si>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</si>
  <si>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</si>
  <si>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</si>
  <si>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</si>
  <si>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</si>
  <si>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</si>
  <si>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</si>
  <si>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</si>
  <si>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</si>
  <si>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</si>
  <si>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</si>
  <si>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</si>
  <si>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</si>
  <si>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</si>
  <si>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</si>
  <si>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</si>
  <si>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</si>
  <si>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</si>
  <si>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</si>
  <si>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</si>
  <si>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</si>
  <si>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</si>
  <si>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</si>
  <si>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</si>
  <si>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</si>
  <si>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</si>
  <si>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</si>
  <si>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</si>
  <si>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</si>
  <si>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</si>
  <si>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</si>
  <si>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</si>
  <si>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</si>
  <si>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</si>
  <si>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</si>
  <si>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</si>
  <si>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</si>
  <si>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</si>
  <si>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</si>
  <si>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</si>
  <si>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</si>
  <si>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</si>
  <si>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</si>
  <si>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</si>
  <si>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</si>
  <si>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</si>
  <si>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</si>
  <si>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</si>
  <si>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</si>
  <si>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</si>
  <si>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</si>
  <si>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</si>
  <si>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</si>
  <si>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</si>
  <si>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</si>
  <si>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</si>
  <si>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</si>
  <si>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</si>
  <si>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</si>
  <si>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</si>
  <si>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</si>
  <si>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</si>
  <si>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</si>
  <si>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</si>
  <si>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</si>
  <si>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</si>
  <si>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</si>
  <si>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</si>
  <si>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</si>
  <si>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</si>
  <si>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</si>
  <si>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</si>
  <si>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</si>
  <si>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</si>
  <si>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</si>
  <si>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</si>
  <si>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</si>
  <si>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</si>
  <si>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</si>
  <si>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</si>
  <si>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</si>
  <si>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</si>
  <si>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</si>
  <si>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</si>
  <si>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</si>
  <si>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</si>
  <si>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</si>
  <si>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</si>
  <si>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</si>
  <si>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</si>
  <si>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</si>
  <si>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</si>
  <si>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</si>
  <si>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</si>
  <si>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</si>
  <si>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</si>
  <si>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</si>
  <si>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</si>
  <si>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</si>
  <si>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</si>
  <si>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</si>
  <si>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</si>
  <si>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</si>
  <si>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</si>
  <si>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</si>
  <si>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</si>
  <si>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</si>
  <si>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</si>
  <si>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</si>
  <si>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</si>
  <si>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</si>
  <si>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</si>
  <si>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</si>
  <si>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</si>
  <si>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</si>
  <si>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</si>
  <si>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</si>
  <si>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</si>
  <si>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</si>
  <si>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</si>
  <si>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</si>
  <si>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</si>
  <si>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</si>
  <si>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</si>
  <si>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</si>
  <si>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</si>
  <si>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</si>
  <si>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</si>
  <si>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</si>
  <si>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</si>
  <si>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</si>
  <si>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</si>
  <si>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</si>
  <si>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</si>
  <si>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</si>
  <si>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</si>
  <si>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</si>
  <si>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</si>
  <si>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</si>
  <si>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</si>
  <si>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</si>
  <si>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</si>
  <si>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</si>
  <si>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</si>
  <si>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</si>
  <si>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</si>
  <si>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</si>
  <si>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</si>
  <si>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</si>
  <si>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</si>
  <si>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</si>
  <si>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</si>
  <si>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</si>
  <si>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</si>
  <si>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</si>
  <si>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</si>
  <si>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</si>
  <si>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</si>
  <si>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</si>
  <si>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</si>
  <si>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</si>
  <si>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</si>
  <si>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</si>
  <si>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</si>
  <si>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</si>
  <si>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</si>
  <si>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</si>
  <si>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</si>
  <si>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</si>
  <si>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</si>
  <si>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</si>
  <si>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</si>
  <si>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</si>
  <si>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</si>
  <si>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</si>
  <si>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</si>
  <si>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</si>
  <si>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</si>
  <si>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</si>
  <si>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</si>
  <si>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</si>
  <si>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</si>
  <si>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</si>
  <si>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</si>
  <si>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</si>
  <si>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</si>
  <si>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</si>
  <si>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</si>
  <si>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</si>
  <si>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</si>
  <si>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</si>
  <si>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</si>
  <si>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</si>
  <si>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</si>
  <si>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</si>
  <si>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</si>
  <si>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</si>
  <si>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</si>
  <si>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</si>
  <si>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</si>
  <si>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</si>
  <si>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</si>
  <si>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</si>
  <si>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</si>
  <si>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</si>
  <si>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</si>
  <si>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</si>
  <si>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</si>
  <si>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</si>
  <si>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</si>
  <si>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</si>
  <si>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</si>
  <si>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</si>
  <si>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</si>
  <si>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</si>
  <si>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</si>
  <si>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</si>
  <si>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</si>
  <si>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</si>
  <si>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</si>
  <si>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</si>
  <si>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</si>
  <si>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</si>
  <si>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</si>
  <si>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</si>
  <si>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</si>
  <si>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</si>
  <si>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</si>
  <si>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</si>
  <si>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</si>
  <si>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</si>
  <si>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</si>
  <si>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</si>
  <si>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</si>
  <si>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</si>
  <si>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</si>
  <si>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</si>
  <si>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</si>
  <si>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</si>
  <si>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</si>
  <si>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</si>
  <si>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</si>
  <si>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</si>
  <si>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</si>
  <si>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</si>
  <si>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</si>
  <si>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</si>
  <si>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</si>
  <si>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</si>
  <si>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</si>
  <si>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</si>
  <si>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</si>
  <si>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</si>
  <si>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</si>
  <si>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</si>
  <si>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</si>
  <si>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</si>
  <si>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</si>
  <si>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</si>
  <si>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</si>
  <si>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</si>
  <si>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</si>
  <si>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</si>
  <si>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</si>
  <si>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</si>
  <si>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</si>
  <si>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</si>
  <si>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</si>
  <si>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</si>
  <si>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</si>
  <si>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</si>
  <si>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</si>
  <si>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</si>
  <si>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</si>
  <si>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</si>
  <si>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</si>
  <si>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</si>
  <si>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</si>
  <si>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</si>
  <si>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</si>
  <si>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</si>
  <si>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</si>
  <si>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</si>
  <si>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</si>
  <si>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</si>
  <si>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</si>
  <si>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</si>
  <si>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</si>
  <si>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</si>
  <si>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</si>
  <si>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</si>
  <si>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</si>
  <si>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</si>
  <si>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</si>
  <si>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</si>
  <si>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</si>
  <si>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</si>
  <si>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</si>
  <si>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</si>
  <si>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</si>
  <si>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</si>
  <si>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</si>
  <si>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</si>
  <si>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</si>
  <si>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</si>
  <si>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</si>
  <si>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</si>
  <si>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</si>
  <si>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</si>
  <si>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</si>
  <si>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</si>
  <si>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</si>
  <si>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</si>
  <si>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</si>
  <si>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</si>
  <si>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</si>
  <si>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</si>
  <si>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</si>
  <si>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</si>
  <si>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</si>
  <si>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</si>
  <si>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</si>
  <si>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</si>
  <si>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</si>
  <si>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</si>
  <si>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</si>
  <si>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</si>
  <si>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</si>
  <si>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</si>
  <si>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</si>
  <si>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</si>
  <si>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</si>
  <si>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</si>
  <si>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</si>
  <si>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</si>
  <si>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</si>
  <si>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</si>
  <si>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</si>
  <si>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</si>
  <si>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</si>
  <si>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</si>
  <si>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</si>
  <si>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</si>
  <si>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</si>
  <si>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</si>
  <si>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</si>
  <si>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</si>
  <si>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</si>
  <si>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</si>
  <si>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</si>
  <si>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</si>
  <si>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</si>
  <si>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</si>
  <si>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</si>
  <si>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</si>
  <si>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</si>
  <si>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</si>
  <si>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</si>
  <si>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</si>
  <si>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</si>
  <si>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</si>
  <si>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</si>
  <si>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</si>
  <si>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</si>
  <si>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</si>
  <si>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</si>
  <si>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</si>
  <si>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</si>
  <si>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</si>
  <si>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</si>
  <si>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</si>
  <si>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</si>
  <si>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</si>
  <si>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</si>
  <si>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</si>
  <si>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</si>
  <si>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</si>
  <si>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</si>
  <si>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</si>
  <si>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</si>
  <si>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</si>
  <si>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</si>
  <si>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</si>
  <si>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</si>
  <si>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</si>
  <si>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</si>
  <si>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</si>
  <si>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</si>
  <si>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</si>
  <si>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</si>
  <si>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</si>
  <si>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</si>
  <si>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</si>
  <si>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</si>
  <si>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</si>
  <si>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</si>
  <si>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</si>
  <si>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</si>
  <si>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</si>
  <si>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</si>
  <si>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</si>
  <si>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</si>
  <si>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</si>
  <si>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</si>
  <si>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</si>
  <si>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</si>
  <si>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</si>
  <si>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</si>
  <si>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</si>
  <si>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</si>
  <si>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</si>
  <si>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</si>
  <si>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</si>
  <si>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</si>
  <si>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</si>
  <si>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</si>
  <si>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</si>
  <si>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</si>
  <si>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</si>
  <si>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</si>
  <si>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</si>
  <si>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</si>
  <si>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</si>
  <si>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</si>
  <si>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</si>
  <si>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</si>
  <si>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</si>
  <si>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</si>
  <si>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</si>
  <si>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</si>
  <si>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</si>
  <si>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</si>
  <si>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</si>
  <si>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</si>
  <si>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</si>
  <si>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</si>
  <si>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</si>
  <si>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</si>
  <si>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</si>
  <si>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</si>
  <si>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</si>
  <si>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</si>
  <si>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</si>
  <si>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</si>
  <si>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</si>
  <si>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</si>
  <si>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</si>
  <si>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</si>
  <si>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</si>
  <si>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</si>
  <si>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</si>
  <si>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</si>
  <si>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</si>
  <si>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</si>
  <si>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</si>
  <si>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</si>
  <si>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</si>
  <si>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</si>
  <si>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</si>
  <si>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</si>
  <si>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</si>
  <si>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</si>
  <si>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</si>
  <si>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</si>
  <si>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</si>
  <si>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</si>
  <si>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</si>
  <si>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</si>
  <si>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</si>
  <si>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</si>
  <si>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</si>
  <si>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</si>
  <si>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</si>
  <si>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</si>
  <si>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</si>
  <si>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</si>
  <si>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</si>
  <si>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</si>
  <si>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</si>
  <si>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</si>
  <si>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</si>
  <si>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</si>
  <si>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</si>
  <si>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</si>
  <si>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</si>
  <si>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</si>
  <si>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</si>
  <si>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</si>
  <si>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</si>
  <si>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</si>
  <si>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</si>
  <si>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</si>
  <si>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</si>
  <si>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</si>
  <si>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</si>
  <si>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</si>
  <si>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</si>
  <si>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</si>
  <si>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</si>
  <si>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</si>
  <si>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</si>
  <si>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</si>
  <si>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</si>
  <si>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</si>
  <si>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</si>
  <si>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</si>
  <si>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</si>
  <si>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</si>
  <si>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</si>
  <si>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</si>
  <si>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</si>
  <si>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</si>
  <si>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</si>
  <si>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</si>
  <si>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</si>
  <si>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</si>
  <si>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</si>
  <si>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</si>
  <si>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</si>
  <si>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</si>
  <si>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</si>
  <si>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</si>
  <si>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</si>
  <si>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</si>
  <si>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</si>
  <si>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</si>
  <si>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</si>
  <si>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</si>
  <si>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</si>
  <si>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</si>
  <si>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</si>
  <si>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</si>
  <si>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</si>
  <si>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</si>
  <si>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</si>
  <si>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</si>
  <si>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</si>
  <si>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</si>
  <si>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</si>
  <si>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</si>
  <si>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</si>
  <si>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</si>
  <si>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</si>
  <si>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</si>
  <si>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</si>
  <si>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</si>
  <si>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</si>
  <si>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</si>
  <si>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</si>
  <si>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</si>
  <si>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</si>
  <si>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</si>
  <si>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</si>
  <si>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</si>
  <si>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</si>
  <si>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</si>
  <si>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</si>
  <si>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</si>
  <si>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</si>
  <si>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</si>
  <si>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</si>
  <si>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</si>
  <si>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</si>
  <si>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</si>
  <si>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</si>
  <si>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</si>
  <si>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</si>
  <si>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</si>
  <si>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</si>
  <si>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</si>
  <si>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</si>
  <si>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</si>
  <si>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</si>
  <si>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</si>
  <si>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</si>
  <si>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</si>
  <si>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</si>
  <si>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</si>
  <si>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</si>
  <si>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</si>
  <si>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</si>
  <si>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</si>
  <si>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</si>
  <si>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</si>
  <si>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</si>
  <si>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</si>
  <si>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</si>
  <si>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</si>
  <si>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</si>
  <si>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</si>
  <si>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</si>
  <si>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</si>
  <si>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</si>
  <si>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</si>
  <si>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</si>
  <si>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</si>
  <si>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</si>
  <si>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</si>
  <si>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</si>
  <si>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</si>
  <si>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</si>
  <si>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</si>
  <si>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</si>
  <si>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</si>
  <si>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</si>
  <si>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</si>
  <si>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</si>
  <si>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</si>
  <si>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</si>
  <si>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</si>
  <si>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</si>
  <si>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</si>
  <si>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</si>
  <si>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</si>
  <si>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</si>
  <si>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</si>
  <si>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</si>
  <si>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</si>
  <si>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</si>
  <si>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</si>
  <si>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</si>
  <si>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</si>
  <si>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</si>
  <si>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</si>
  <si>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</si>
  <si>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</si>
  <si>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</si>
  <si>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</si>
  <si>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</si>
  <si>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</si>
  <si>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</si>
  <si>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</si>
  <si>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</si>
  <si>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</si>
  <si>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</si>
  <si>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</si>
  <si>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</si>
  <si>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</si>
  <si>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</si>
  <si>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</si>
  <si>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</si>
  <si>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</si>
  <si>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</si>
  <si>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</si>
  <si>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</si>
  <si>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</si>
  <si>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</si>
  <si>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</si>
  <si>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</si>
  <si>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</si>
  <si>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</si>
  <si>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</si>
  <si>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</si>
  <si>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</si>
  <si>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</si>
  <si>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</si>
  <si>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</si>
  <si>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</si>
  <si>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</si>
  <si>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</si>
  <si>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</si>
  <si>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</si>
  <si>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</si>
  <si>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</si>
  <si>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</si>
  <si>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</si>
  <si>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</si>
  <si>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</si>
  <si>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</si>
  <si>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</si>
  <si>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</si>
  <si>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</si>
  <si>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</si>
  <si>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</si>
  <si>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</si>
  <si>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</si>
  <si>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</si>
  <si>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</si>
  <si>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</si>
  <si>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</si>
  <si>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</si>
  <si>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</si>
  <si>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</si>
  <si>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</si>
  <si>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</si>
  <si>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</si>
  <si>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</si>
  <si>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</si>
  <si>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</si>
  <si>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</si>
  <si>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</si>
  <si>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</si>
  <si>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</si>
  <si>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</si>
  <si>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</si>
  <si>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</si>
  <si>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</si>
  <si>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</si>
  <si>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</si>
  <si>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</si>
  <si>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</si>
  <si>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</si>
  <si>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</si>
  <si>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</si>
  <si>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</si>
  <si>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</si>
  <si>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</si>
  <si>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</si>
  <si>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</si>
  <si>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</si>
  <si>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</si>
  <si>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</si>
  <si>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</si>
  <si>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</si>
  <si>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</si>
  <si>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</si>
  <si>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</si>
  <si>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</si>
  <si>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</si>
  <si>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</si>
  <si>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</si>
  <si>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</si>
  <si>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</si>
  <si>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</si>
  <si>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</si>
  <si>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</si>
  <si>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</si>
  <si>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</si>
  <si>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</si>
  <si>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</si>
  <si>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</si>
  <si>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</si>
  <si>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</si>
  <si>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</si>
  <si>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</si>
  <si>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</si>
  <si>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</si>
  <si>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</si>
  <si>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</si>
  <si>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</si>
  <si>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</si>
  <si>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</si>
  <si>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</si>
  <si>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</si>
  <si>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</si>
  <si>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</si>
  <si>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</si>
  <si>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</si>
  <si>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</si>
  <si>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</si>
  <si>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</si>
  <si>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</si>
  <si>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</si>
  <si>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</si>
  <si>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</si>
  <si>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</si>
  <si>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</si>
  <si>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</si>
  <si>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</si>
  <si>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</si>
  <si>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</si>
  <si>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</si>
  <si>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</si>
  <si>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</si>
  <si>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</si>
  <si>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</si>
  <si>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</si>
  <si>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</si>
  <si>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</si>
  <si>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</si>
  <si>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</si>
  <si>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</si>
  <si>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</si>
  <si>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</si>
  <si>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</si>
  <si>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</si>
  <si>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</si>
  <si>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</si>
  <si>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</si>
  <si>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</si>
  <si>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</si>
  <si>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</si>
  <si>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</si>
  <si>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</si>
  <si>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</si>
  <si>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</si>
  <si>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</si>
  <si>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</si>
  <si>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</si>
  <si>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</si>
  <si>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</si>
  <si>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</si>
  <si>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</si>
  <si>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</si>
  <si>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</si>
  <si>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</si>
  <si>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</si>
  <si>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</si>
  <si>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</si>
  <si>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</si>
  <si>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</si>
  <si>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</si>
  <si>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</si>
  <si>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</si>
  <si>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</si>
  <si>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</si>
  <si>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</si>
  <si>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</si>
  <si>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</si>
  <si>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</si>
  <si>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</si>
  <si>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</si>
  <si>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</si>
  <si>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</si>
  <si>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</si>
  <si>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</si>
  <si>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</si>
  <si>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</si>
  <si>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</si>
  <si>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</si>
  <si>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</si>
  <si>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</si>
  <si>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</si>
  <si>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</si>
  <si>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</si>
  <si>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</si>
  <si>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</si>
  <si>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</si>
  <si>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</si>
  <si>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</si>
  <si>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</si>
  <si>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</si>
  <si>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</si>
  <si>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</si>
  <si>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</si>
  <si>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</si>
  <si>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</si>
  <si>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</si>
  <si>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</si>
  <si>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</si>
  <si>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</si>
  <si>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</si>
  <si>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</si>
  <si>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</si>
  <si>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</si>
  <si>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</si>
  <si>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</si>
  <si>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</si>
  <si>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</si>
  <si>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</si>
  <si>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</si>
  <si>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</si>
  <si>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</si>
  <si>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</si>
  <si>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</si>
  <si>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</si>
  <si>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</si>
  <si>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</si>
  <si>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</si>
  <si>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</si>
  <si>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</si>
  <si>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</si>
  <si>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</si>
  <si>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</si>
  <si>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</si>
  <si>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</si>
  <si>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</si>
  <si>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</si>
  <si>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</si>
  <si>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</si>
  <si>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</si>
  <si>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</si>
  <si>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</si>
  <si>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</si>
  <si>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</si>
  <si>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</si>
  <si>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</si>
  <si>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</si>
  <si>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</si>
  <si>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</si>
  <si>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</si>
  <si>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</si>
  <si>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</si>
  <si>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</si>
  <si>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</si>
  <si>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</si>
  <si>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</si>
  <si>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</si>
  <si>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</si>
  <si>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</si>
  <si>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</si>
  <si>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</si>
  <si>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</si>
  <si>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</si>
  <si>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</si>
  <si>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</si>
  <si>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</si>
  <si>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</si>
  <si>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</si>
  <si>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</si>
  <si>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</si>
  <si>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</si>
  <si>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</si>
  <si>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</si>
  <si>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</si>
  <si>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</si>
  <si>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</si>
  <si>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</si>
  <si>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</si>
  <si>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</si>
  <si>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</si>
  <si>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</si>
  <si>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</si>
  <si>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</si>
  <si>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</si>
  <si>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</si>
  <si>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</si>
  <si>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</si>
  <si>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</si>
  <si>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</si>
  <si>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</si>
  <si>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</si>
  <si>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</si>
  <si>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</si>
  <si>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</si>
  <si>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</si>
  <si>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</si>
  <si>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</si>
  <si>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</si>
  <si>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</si>
  <si>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</si>
  <si>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</si>
  <si>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</si>
  <si>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</si>
  <si>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</si>
  <si>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</si>
  <si>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</si>
  <si>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</si>
  <si>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</si>
  <si>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</si>
  <si>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</si>
  <si>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</si>
  <si>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</si>
  <si>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</si>
  <si>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</si>
  <si>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</si>
  <si>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</si>
  <si>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</si>
  <si>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</si>
  <si>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</si>
  <si>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</si>
  <si>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</si>
  <si>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</si>
  <si>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</si>
  <si>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</si>
  <si>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</si>
  <si>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</si>
  <si>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</si>
  <si>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</si>
  <si>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</si>
  <si>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</si>
  <si>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</si>
  <si>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</si>
  <si>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</si>
  <si>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</si>
  <si>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</si>
  <si>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</si>
  <si>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</si>
  <si>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</si>
  <si>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</si>
  <si>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</si>
  <si>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</si>
  <si>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</si>
  <si>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</si>
  <si>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</si>
  <si>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</si>
  <si>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</si>
  <si>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</si>
  <si>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</si>
  <si>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</si>
  <si>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</si>
  <si>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</si>
  <si>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</si>
  <si>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</si>
  <si>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</si>
  <si>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</si>
  <si>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</si>
  <si>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</si>
  <si>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</si>
  <si>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</si>
  <si>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</si>
  <si>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</si>
  <si>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</si>
  <si>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</si>
  <si>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</si>
  <si>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</si>
  <si>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</si>
  <si>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</si>
  <si>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</si>
  <si>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</si>
  <si>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</si>
  <si>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</si>
  <si>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</si>
  <si>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</si>
  <si>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</si>
  <si>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</si>
  <si>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</si>
  <si>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</si>
  <si>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</si>
  <si>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</si>
  <si>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</si>
  <si>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</si>
  <si>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</si>
  <si>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</si>
  <si>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</si>
  <si>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</si>
  <si>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</si>
  <si>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</si>
  <si>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</si>
  <si>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</si>
  <si>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</si>
  <si>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</si>
  <si>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</si>
  <si>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</si>
  <si>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</si>
  <si>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</si>
  <si>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</si>
  <si>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</si>
  <si>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</si>
  <si>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</si>
  <si>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</si>
  <si>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</si>
  <si>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</si>
  <si>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</si>
  <si>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</si>
  <si>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</si>
  <si>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</si>
  <si>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</si>
  <si>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</si>
  <si>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</si>
  <si>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</si>
  <si>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</si>
  <si>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</si>
  <si>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</si>
  <si>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</si>
  <si>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</si>
  <si>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</si>
  <si>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</si>
  <si>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</si>
  <si>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</si>
  <si>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</si>
  <si>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</si>
  <si>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</si>
  <si>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</si>
  <si>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</si>
  <si>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</si>
  <si>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</si>
  <si>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</si>
  <si>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</si>
  <si>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</si>
  <si>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</si>
  <si>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</si>
  <si>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</si>
  <si>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</si>
  <si>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</si>
  <si>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</si>
  <si>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</si>
  <si>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</si>
  <si>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</si>
  <si>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</si>
  <si>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</si>
  <si>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</si>
  <si>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</si>
  <si>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</si>
  <si>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</si>
  <si>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</si>
  <si>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</si>
  <si>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</si>
  <si>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</si>
  <si>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</si>
  <si>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</si>
  <si>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</si>
  <si>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</si>
  <si>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</si>
  <si>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</si>
  <si>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</si>
  <si>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</si>
  <si>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</si>
  <si>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</si>
  <si>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</si>
  <si>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</si>
  <si>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</si>
  <si>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</si>
  <si>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</si>
  <si>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</si>
  <si>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</si>
  <si>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</si>
  <si>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</si>
  <si>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</si>
  <si>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</si>
  <si>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</si>
  <si>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</si>
  <si>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</si>
  <si>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</si>
  <si>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</si>
  <si>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</si>
  <si>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</si>
  <si>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</si>
  <si>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</si>
  <si>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</si>
  <si>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</si>
  <si>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</si>
  <si>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</si>
  <si>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</si>
  <si>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</si>
  <si>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</si>
  <si>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</si>
  <si>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</si>
  <si>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</si>
  <si>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</si>
  <si>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</si>
  <si>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</si>
  <si>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</si>
  <si>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</si>
  <si>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</si>
  <si>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</si>
  <si>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</si>
  <si>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</si>
  <si>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</si>
  <si>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</si>
  <si>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</si>
  <si>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</si>
  <si>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</si>
  <si>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</si>
  <si>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</si>
  <si>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</si>
  <si>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</si>
  <si>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</si>
  <si>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</si>
  <si>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</si>
  <si>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</si>
  <si>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</si>
  <si>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</si>
  <si>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</si>
  <si>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</si>
  <si>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</si>
  <si>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</si>
  <si>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</si>
  <si>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</si>
  <si>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</si>
  <si>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</si>
  <si>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</si>
  <si>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</si>
  <si>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</si>
  <si>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</si>
  <si>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</si>
  <si>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</si>
  <si>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</si>
  <si>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</si>
  <si>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</si>
  <si>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</si>
  <si>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</si>
  <si>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</si>
  <si>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</si>
  <si>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</si>
  <si>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</si>
  <si>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</si>
  <si>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</si>
  <si>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</si>
  <si>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</si>
  <si>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</si>
  <si>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</si>
  <si>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</si>
  <si>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</si>
  <si>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</si>
  <si>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</si>
  <si>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</si>
  <si>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</si>
  <si>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</si>
  <si>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</si>
  <si>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</si>
  <si>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</si>
  <si>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</si>
  <si>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</si>
  <si>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</si>
  <si>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</si>
  <si>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</si>
  <si>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</si>
  <si>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</si>
  <si>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</si>
  <si>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</si>
  <si>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</si>
  <si>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</si>
  <si>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</si>
  <si>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</si>
  <si>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</si>
  <si>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</si>
  <si>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</si>
  <si>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</si>
  <si>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</si>
  <si>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</si>
  <si>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</si>
  <si>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</si>
  <si>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</si>
  <si>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</si>
  <si>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</si>
  <si>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</si>
  <si>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</si>
  <si>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</si>
  <si>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</si>
  <si>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</si>
  <si>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</si>
  <si>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</si>
  <si>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</si>
  <si>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</si>
  <si>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</si>
  <si>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</si>
  <si>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</si>
  <si>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</si>
  <si>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</si>
  <si>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</si>
  <si>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</si>
  <si>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</si>
  <si>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</si>
  <si>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</si>
  <si>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</si>
  <si>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</si>
  <si>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</si>
  <si>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</si>
  <si>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</si>
  <si>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</si>
  <si>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</si>
  <si>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</si>
  <si>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</si>
  <si>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</si>
  <si>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</si>
  <si>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</si>
  <si>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</si>
  <si>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</si>
  <si>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</si>
  <si>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</si>
  <si>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</si>
  <si>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</si>
  <si>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</si>
  <si>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</si>
  <si>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</si>
  <si>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</si>
  <si>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</si>
  <si>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</si>
  <si>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</si>
  <si>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</si>
  <si>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</si>
  <si>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</si>
  <si>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</si>
  <si>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</si>
  <si>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</si>
  <si>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</si>
  <si>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</si>
  <si>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</si>
  <si>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</si>
  <si>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</si>
  <si>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</si>
  <si>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</si>
  <si>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</si>
  <si>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</si>
  <si>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</si>
  <si>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</si>
  <si>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</si>
  <si>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</si>
  <si>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</si>
  <si>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</si>
  <si>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</si>
  <si>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</si>
  <si>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</si>
  <si>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</si>
  <si>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</si>
  <si>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</si>
  <si>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</si>
  <si>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</si>
  <si>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</si>
  <si>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</si>
  <si>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</si>
  <si>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</si>
  <si>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</si>
  <si>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</si>
  <si>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</si>
  <si>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</si>
  <si>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</si>
  <si>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</si>
  <si>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</si>
  <si>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</si>
  <si>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</si>
  <si>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</si>
  <si>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</si>
  <si>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</si>
  <si>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</si>
  <si>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</si>
  <si>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</si>
  <si>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</si>
  <si>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</si>
  <si>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</si>
  <si>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</si>
  <si>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</si>
  <si>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</si>
  <si>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</si>
  <si>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</si>
  <si>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</si>
  <si>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</si>
  <si>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</si>
  <si>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</si>
  <si>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</si>
  <si>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</si>
  <si>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</si>
  <si>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</si>
  <si>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</si>
  <si>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</si>
  <si>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</si>
  <si>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</si>
  <si>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</si>
  <si>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</si>
  <si>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</si>
  <si>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</si>
  <si>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</si>
  <si>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</si>
  <si>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</si>
  <si>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</si>
  <si>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</si>
  <si>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</si>
  <si>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</si>
  <si>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</si>
  <si>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</si>
  <si>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</si>
  <si>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</si>
  <si>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</si>
  <si>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</si>
  <si>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</si>
  <si>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</si>
  <si>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</si>
  <si>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</si>
  <si>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</si>
  <si>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</si>
  <si>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</si>
  <si>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</si>
  <si>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</si>
  <si>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</si>
  <si>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</si>
  <si>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</si>
  <si>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</si>
  <si>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</si>
  <si>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</si>
  <si>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</si>
  <si>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</si>
  <si>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</si>
  <si>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</si>
  <si>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</si>
  <si>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</si>
  <si>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</si>
  <si>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</si>
  <si>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</si>
  <si>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</si>
  <si>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</si>
  <si>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</si>
  <si>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</si>
  <si>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</si>
  <si>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</si>
  <si>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</si>
  <si>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</si>
  <si>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</si>
  <si>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</si>
  <si>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</si>
  <si>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</si>
  <si>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</si>
  <si>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</si>
  <si>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</si>
  <si>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</si>
  <si>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</si>
  <si>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</si>
  <si>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</si>
  <si>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</si>
  <si>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</si>
  <si>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</si>
  <si>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</si>
  <si>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</si>
  <si>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</si>
  <si>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</si>
  <si>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</si>
  <si>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</si>
  <si>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</si>
  <si>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</si>
  <si>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</si>
  <si>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</si>
  <si>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</si>
  <si>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</si>
  <si>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</si>
  <si>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</si>
  <si>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</si>
  <si>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</si>
  <si>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</si>
  <si>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</si>
  <si>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</si>
  <si>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</si>
  <si>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</si>
  <si>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</si>
  <si>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</si>
  <si>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</si>
  <si>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</si>
  <si>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</si>
  <si>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</si>
  <si>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</si>
  <si>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</si>
  <si>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</si>
  <si>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</si>
  <si>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</si>
  <si>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</si>
  <si>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</si>
  <si>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</si>
  <si>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</si>
  <si>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</si>
  <si>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</si>
  <si>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</si>
  <si>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</si>
  <si>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</si>
  <si>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</si>
  <si>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</si>
  <si>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</si>
  <si>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</si>
  <si>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</si>
  <si>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</si>
  <si>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</si>
  <si>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</si>
  <si>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</si>
  <si>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</si>
  <si>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</si>
  <si>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</si>
  <si>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</si>
  <si>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</si>
  <si>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</si>
  <si>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</si>
  <si>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</si>
  <si>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</si>
  <si>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</si>
  <si>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</si>
  <si>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</si>
  <si>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</si>
  <si>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</si>
  <si>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</si>
  <si>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</si>
  <si>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</si>
  <si>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</si>
  <si>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</si>
  <si>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</si>
  <si>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</si>
  <si>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</si>
  <si>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</si>
  <si>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</si>
  <si>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</si>
  <si>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</si>
  <si>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</si>
  <si>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</si>
  <si>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</si>
  <si>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</si>
  <si>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</si>
  <si>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</si>
  <si>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</si>
  <si>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</si>
  <si>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</si>
  <si>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</si>
  <si>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</si>
  <si>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</si>
  <si>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</si>
  <si>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</si>
  <si>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</si>
  <si>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</si>
  <si>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</si>
  <si>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</si>
  <si>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</si>
  <si>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</si>
  <si>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</si>
  <si>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</si>
  <si>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</si>
  <si>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</si>
  <si>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</si>
  <si>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</si>
  <si>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</si>
  <si>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</si>
  <si>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</si>
  <si>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</si>
  <si>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</si>
  <si>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</si>
  <si>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</si>
  <si>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</si>
  <si>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</si>
  <si>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</si>
  <si>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</si>
  <si>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</si>
  <si>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</si>
  <si>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</si>
  <si>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</si>
  <si>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</si>
  <si>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</si>
  <si>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</si>
  <si>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</si>
  <si>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</si>
  <si>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</si>
  <si>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</si>
  <si>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</si>
  <si>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</si>
  <si>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</si>
  <si>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</si>
  <si>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</si>
  <si>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</si>
  <si>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</si>
  <si>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</si>
  <si>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</si>
  <si>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</si>
  <si>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</si>
  <si>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</si>
  <si>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</si>
  <si>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</si>
  <si>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</si>
  <si>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</si>
  <si>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</si>
  <si>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</si>
  <si>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</si>
  <si>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</si>
  <si>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</si>
  <si>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</si>
  <si>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</si>
  <si>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</si>
  <si>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</si>
  <si>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</si>
  <si>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</si>
  <si>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</si>
  <si>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</si>
  <si>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</si>
  <si>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</si>
  <si>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</si>
  <si>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</si>
  <si>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</si>
  <si>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</si>
  <si>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</si>
  <si>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</si>
  <si>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</si>
  <si>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</si>
  <si>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</si>
  <si>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</si>
  <si>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</si>
  <si>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</si>
  <si>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</si>
  <si>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</si>
  <si>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</si>
  <si>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</si>
  <si>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</si>
  <si>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</si>
  <si>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</si>
  <si>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</si>
  <si>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</si>
  <si>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</si>
  <si>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</si>
  <si>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</si>
  <si>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</si>
  <si>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</si>
  <si>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</si>
  <si>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</si>
  <si>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</si>
  <si>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</si>
  <si>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</si>
  <si>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</si>
  <si>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</si>
  <si>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</si>
  <si>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</si>
  <si>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</si>
  <si>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</si>
  <si>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</si>
  <si>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</si>
  <si>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</si>
  <si>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</si>
  <si>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</si>
  <si>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</si>
  <si>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</si>
  <si>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</si>
  <si>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</si>
  <si>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</si>
  <si>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</si>
  <si>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</si>
  <si>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</si>
  <si>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</si>
  <si>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</si>
  <si>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</si>
  <si>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</si>
  <si>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</si>
  <si>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</si>
  <si>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</si>
  <si>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</si>
  <si>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</si>
  <si>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</si>
  <si>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</si>
  <si>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</si>
  <si>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</si>
  <si>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</si>
  <si>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</si>
  <si>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</si>
  <si>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</si>
  <si>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</si>
  <si>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</si>
  <si>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</si>
  <si>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</si>
  <si>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</si>
  <si>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</si>
  <si>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</si>
  <si>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</si>
  <si>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</si>
  <si>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</si>
  <si>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</si>
  <si>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</si>
  <si>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</si>
  <si>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</si>
  <si>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</si>
  <si>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</si>
  <si>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</si>
  <si>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</si>
  <si>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</si>
  <si>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</si>
  <si>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</si>
  <si>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</si>
  <si>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</si>
  <si>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</si>
  <si>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</si>
  <si>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</si>
  <si>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</si>
  <si>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</si>
  <si>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</si>
  <si>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</si>
  <si>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</si>
  <si>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</si>
  <si>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</si>
  <si>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</si>
  <si>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</si>
  <si>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</si>
  <si>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</si>
  <si>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</si>
  <si>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</si>
  <si>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</si>
  <si>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</si>
  <si>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</si>
  <si>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</si>
  <si>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</si>
  <si>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</si>
  <si>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</si>
  <si>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</si>
  <si>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</si>
  <si>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</si>
  <si>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</si>
  <si>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</si>
  <si>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</si>
  <si>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</si>
  <si>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</si>
  <si>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</si>
  <si>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</si>
  <si>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</si>
  <si>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</si>
  <si>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</si>
  <si>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</si>
  <si>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</si>
  <si>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</si>
  <si>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</si>
  <si>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</si>
  <si>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</si>
  <si>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</si>
  <si>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</si>
  <si>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</si>
  <si>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</si>
  <si>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</si>
  <si>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</si>
  <si>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</si>
  <si>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</si>
  <si>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</si>
  <si>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</si>
  <si>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</si>
  <si>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</si>
  <si>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</si>
  <si>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</si>
  <si>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</si>
  <si>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</si>
  <si>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</si>
  <si>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</si>
  <si>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</si>
  <si>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</si>
  <si>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</si>
  <si>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</si>
  <si>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</si>
  <si>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</si>
  <si>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</si>
  <si>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</si>
  <si>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</si>
  <si>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</si>
  <si>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</si>
  <si>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</si>
  <si>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</si>
  <si>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</si>
  <si>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</si>
  <si>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</si>
  <si>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</si>
  <si>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</si>
  <si>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</si>
  <si>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</si>
  <si>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</si>
  <si>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</si>
  <si>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</si>
  <si>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</si>
  <si>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</si>
  <si>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</si>
  <si>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</si>
  <si>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</si>
  <si>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</si>
  <si>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</si>
  <si>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</si>
  <si>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</si>
  <si>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</si>
  <si>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</si>
  <si>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</si>
  <si>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</si>
  <si>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</si>
  <si>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</si>
  <si>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</si>
  <si>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</si>
  <si>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</si>
  <si>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</si>
  <si>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</si>
  <si>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</si>
  <si>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</si>
  <si>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</si>
  <si>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</si>
  <si>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</si>
  <si>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</si>
  <si>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</si>
  <si>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</si>
  <si>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</si>
  <si>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</si>
  <si>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</si>
  <si>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</si>
  <si>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</si>
  <si>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</si>
  <si>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</si>
  <si>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</si>
  <si>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</si>
  <si>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</si>
  <si>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</si>
  <si>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</si>
  <si>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</si>
  <si>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</si>
  <si>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</si>
  <si>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</si>
  <si>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</si>
  <si>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</si>
  <si>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</si>
  <si>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</si>
  <si>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</si>
  <si>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</si>
  <si>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</si>
  <si>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</si>
  <si>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</si>
  <si>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</si>
  <si>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</si>
  <si>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</si>
  <si>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</si>
  <si>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</si>
  <si>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</si>
  <si>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</si>
  <si>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</si>
  <si>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</si>
  <si>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</si>
  <si>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</si>
  <si>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</si>
  <si>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</si>
  <si>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</si>
  <si>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</si>
  <si>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</si>
  <si>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</si>
  <si>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</si>
  <si>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</si>
  <si>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</si>
  <si>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</si>
  <si>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</si>
  <si>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</si>
  <si>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</si>
  <si>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</si>
  <si>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</si>
  <si>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</si>
  <si>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</si>
  <si>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</si>
  <si>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</si>
  <si>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</si>
  <si>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</si>
  <si>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</si>
  <si>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</si>
  <si>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</si>
  <si>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</si>
  <si>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</si>
  <si>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</si>
  <si>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</si>
  <si>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</si>
  <si>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</si>
  <si>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</si>
  <si>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</si>
  <si>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</si>
  <si>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</si>
  <si>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</si>
  <si>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</si>
  <si>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</si>
  <si>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</si>
  <si>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</si>
  <si>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</si>
  <si>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</si>
  <si>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</si>
  <si>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</si>
  <si>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</si>
  <si>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</si>
  <si>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</si>
  <si>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</si>
  <si>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</si>
  <si>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</si>
  <si>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</si>
  <si>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</si>
  <si>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</si>
  <si>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</si>
  <si>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</si>
  <si>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</si>
  <si>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</si>
  <si>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</si>
  <si>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</si>
  <si>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</si>
  <si>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</si>
  <si>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</si>
  <si>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</si>
  <si>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</si>
  <si>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</si>
  <si>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</si>
  <si>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</si>
  <si>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</si>
  <si>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</si>
  <si>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</si>
  <si>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</si>
  <si>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</si>
  <si>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</si>
  <si>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</si>
  <si>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</si>
  <si>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</si>
  <si>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</si>
  <si>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</si>
  <si>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</si>
  <si>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</si>
  <si>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</si>
  <si>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</si>
  <si>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</si>
  <si>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</si>
  <si>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</si>
  <si>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</si>
  <si>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</si>
  <si>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</si>
  <si>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</si>
  <si>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</si>
  <si>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</si>
  <si>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</si>
  <si>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</si>
  <si>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</si>
  <si>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</si>
  <si>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</si>
  <si>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</si>
  <si>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</si>
  <si>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</si>
  <si>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</si>
  <si>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</si>
  <si>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</si>
  <si>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</si>
  <si>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</si>
  <si>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</si>
  <si>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</si>
  <si>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</si>
  <si>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</si>
  <si>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</si>
  <si>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</si>
  <si>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</si>
  <si>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</si>
  <si>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</si>
  <si>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</si>
  <si>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</si>
  <si>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</si>
  <si>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</si>
  <si>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</si>
  <si>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</si>
  <si>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</si>
  <si>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</si>
  <si>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</si>
  <si>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</si>
  <si>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</si>
  <si>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</si>
  <si>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</si>
  <si>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</si>
  <si>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</si>
  <si>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</si>
  <si>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</si>
  <si>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</si>
  <si>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</si>
  <si>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</si>
  <si>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</si>
  <si>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</si>
  <si>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</si>
  <si>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</si>
  <si>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</si>
  <si>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</si>
  <si>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</si>
  <si>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</si>
  <si>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</si>
  <si>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</si>
  <si>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</si>
  <si>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</si>
  <si>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</si>
  <si>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</si>
  <si>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</si>
  <si>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</si>
  <si>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</si>
  <si>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</si>
  <si>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</si>
  <si>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</si>
  <si>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</si>
  <si>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</si>
  <si>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</si>
  <si>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</si>
  <si>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</si>
  <si>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</si>
  <si>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</si>
  <si>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</si>
  <si>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</si>
  <si>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</si>
  <si>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</si>
  <si>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</si>
  <si>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</si>
  <si>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</si>
  <si>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</si>
  <si>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</si>
  <si>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</si>
  <si>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</si>
  <si>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</si>
  <si>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</si>
  <si>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</si>
  <si>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</si>
  <si>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</si>
  <si>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</si>
  <si>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</si>
  <si>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</si>
  <si>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</si>
  <si>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</si>
  <si>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</si>
  <si>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</si>
  <si>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</si>
  <si>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</si>
  <si>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</si>
  <si>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</si>
  <si>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</si>
  <si>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</si>
  <si>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</si>
  <si>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</si>
  <si>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</si>
  <si>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</si>
  <si>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</si>
  <si>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</si>
  <si>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</si>
  <si>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</si>
  <si>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</si>
  <si>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</si>
  <si>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</si>
  <si>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</si>
  <si>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</si>
  <si>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</si>
  <si>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</si>
  <si>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</si>
  <si>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</si>
  <si>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</si>
  <si>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</si>
  <si>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</si>
  <si>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</si>
  <si>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</si>
  <si>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</si>
  <si>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</si>
  <si>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</si>
  <si>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</si>
  <si>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</si>
  <si>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</si>
  <si>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</si>
  <si>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</si>
  <si>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</si>
  <si>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</si>
  <si>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</si>
  <si>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</si>
  <si>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</si>
  <si>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</si>
  <si>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</si>
  <si>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</si>
  <si>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</si>
  <si>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</si>
  <si>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</si>
  <si>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</si>
  <si>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</si>
  <si>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</si>
  <si>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</si>
  <si>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</si>
  <si>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</si>
  <si>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</si>
  <si>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</si>
  <si>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</si>
  <si>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</si>
  <si>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</si>
  <si>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</si>
  <si>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</si>
  <si>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</si>
  <si>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</si>
  <si>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</si>
  <si>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</si>
  <si>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</si>
  <si>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</si>
  <si>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</si>
  <si>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</si>
  <si>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</si>
  <si>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</si>
  <si>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</si>
  <si>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</si>
  <si>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</si>
  <si>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</si>
  <si>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</si>
  <si>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</si>
  <si>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</si>
  <si>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</si>
  <si>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</si>
  <si>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</si>
  <si>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</si>
  <si>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</si>
  <si>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</si>
  <si>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</si>
  <si>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</si>
  <si>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</si>
  <si>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</si>
  <si>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</si>
  <si>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</si>
  <si>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</si>
  <si>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</si>
  <si>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</si>
  <si>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</si>
  <si>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</si>
  <si>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</si>
  <si>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</si>
  <si>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</si>
  <si>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</si>
  <si>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</si>
  <si>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</si>
  <si>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</si>
  <si>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</si>
  <si>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</si>
  <si>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</si>
  <si>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</si>
  <si>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</si>
  <si>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</si>
  <si>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</si>
  <si>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</si>
  <si>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</si>
  <si>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</si>
  <si>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</si>
  <si>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</si>
  <si>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</si>
  <si>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</si>
  <si>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</si>
  <si>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</si>
  <si>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</si>
  <si>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</si>
  <si>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</si>
  <si>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</si>
  <si>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</si>
  <si>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</si>
  <si>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</si>
  <si>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</si>
  <si>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</si>
  <si>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</si>
  <si>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</si>
  <si>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</si>
  <si>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</si>
  <si>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</si>
  <si>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</si>
  <si>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</si>
  <si>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</si>
  <si>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</si>
  <si>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</si>
  <si>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</si>
  <si>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</si>
  <si>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</si>
  <si>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</si>
  <si>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</si>
  <si>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</si>
  <si>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</si>
  <si>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</si>
  <si>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</si>
  <si>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</si>
  <si>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</si>
  <si>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</si>
  <si>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</si>
  <si>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</si>
  <si>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</si>
  <si>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</si>
  <si>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</si>
  <si>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</si>
  <si>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</si>
  <si>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</si>
  <si>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</si>
  <si>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</si>
  <si>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</si>
  <si>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</si>
  <si>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</si>
  <si>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</si>
  <si>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</si>
  <si>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</si>
  <si>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</si>
  <si>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</si>
  <si>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</si>
  <si>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</si>
  <si>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</si>
  <si>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</si>
  <si>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</si>
  <si>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</si>
  <si>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</si>
  <si>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</si>
  <si>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</si>
  <si>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</si>
  <si>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</si>
  <si>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</si>
  <si>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</si>
  <si>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</si>
  <si>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</si>
  <si>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</si>
  <si>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</si>
  <si>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</si>
  <si>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</si>
  <si>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</si>
  <si>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</si>
  <si>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</si>
  <si>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</si>
  <si>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</si>
  <si>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</si>
  <si>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</si>
  <si>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</si>
  <si>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</si>
  <si>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</si>
  <si>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</si>
  <si>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</si>
  <si>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</si>
  <si>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</si>
  <si>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</si>
  <si>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</si>
  <si>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</si>
  <si>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</si>
  <si>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</si>
  <si>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</si>
  <si>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</si>
  <si>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</si>
  <si>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</si>
  <si>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</si>
  <si>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</si>
  <si>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</si>
  <si>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</si>
  <si>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</si>
  <si>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</si>
  <si>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</si>
  <si>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</si>
  <si>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</si>
  <si>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</si>
  <si>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</si>
  <si>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</si>
  <si>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</si>
  <si>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</si>
  <si>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</si>
  <si>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</si>
  <si>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</si>
  <si>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</si>
  <si>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</si>
  <si>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</si>
  <si>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</si>
  <si>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</si>
  <si>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</si>
  <si>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</si>
  <si>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</si>
  <si>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</si>
  <si>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</si>
  <si>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</si>
  <si>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</si>
  <si>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</si>
  <si>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</si>
  <si>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</si>
  <si>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</si>
  <si>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</si>
  <si>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</si>
  <si>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</si>
  <si>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</si>
  <si>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</si>
  <si>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</si>
  <si>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</si>
  <si>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</si>
  <si>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</si>
  <si>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</si>
  <si>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</si>
  <si>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</si>
  <si>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</si>
  <si>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</si>
  <si>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</si>
  <si>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</si>
  <si>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</si>
  <si>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</si>
  <si>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</si>
  <si>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</si>
  <si>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</si>
  <si>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</si>
  <si>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</si>
  <si>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</si>
  <si>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</si>
  <si>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</si>
  <si>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</si>
  <si>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</si>
  <si>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</si>
  <si>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</si>
  <si>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</si>
  <si>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</si>
  <si>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</si>
  <si>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</si>
  <si>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</si>
  <si>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</si>
  <si>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</si>
  <si>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</si>
  <si>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</si>
  <si>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</si>
  <si>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</si>
  <si>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</si>
  <si>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</si>
  <si>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</si>
  <si>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</si>
  <si>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</si>
  <si>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</si>
  <si>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</si>
  <si>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</si>
  <si>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</si>
  <si>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</si>
  <si>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</si>
  <si>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</si>
  <si>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</si>
  <si>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</si>
  <si>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</si>
  <si>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</si>
  <si>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</si>
  <si>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</si>
  <si>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</si>
  <si>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</si>
  <si>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</si>
  <si>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</si>
  <si>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</si>
  <si>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</si>
  <si>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</si>
  <si>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</si>
  <si>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</si>
  <si>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</si>
  <si>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</si>
  <si>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</si>
  <si>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</si>
  <si>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</si>
  <si>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</si>
  <si>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</si>
  <si>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</si>
  <si>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</si>
  <si>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</si>
  <si>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</si>
  <si>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</si>
  <si>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</si>
  <si>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</si>
  <si>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</si>
  <si>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</si>
  <si>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</si>
  <si>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</si>
  <si>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</si>
  <si>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</si>
  <si>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</si>
  <si>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</si>
  <si>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</si>
  <si>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</si>
  <si>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</si>
  <si>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</si>
  <si>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</si>
  <si>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</si>
  <si>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</si>
  <si>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</si>
  <si>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</si>
  <si>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</si>
  <si>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</si>
  <si>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</si>
  <si>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</si>
  <si>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</si>
  <si>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</si>
  <si>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</si>
  <si>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</si>
  <si>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</si>
  <si>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</si>
  <si>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</si>
  <si>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</si>
  <si>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</si>
  <si>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</si>
  <si>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</si>
  <si>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</si>
  <si>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</si>
  <si>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</si>
  <si>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</si>
  <si>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</si>
  <si>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</si>
  <si>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</si>
  <si>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</si>
  <si>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</si>
  <si>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</si>
  <si>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</si>
  <si>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</si>
  <si>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</si>
  <si>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</si>
  <si>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</si>
  <si>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</si>
  <si>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</si>
  <si>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</si>
  <si>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</si>
  <si>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</si>
  <si>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</si>
  <si>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</si>
  <si>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</si>
  <si>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</si>
  <si>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</si>
  <si>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</si>
  <si>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</si>
  <si>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</si>
  <si>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</si>
  <si>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</si>
  <si>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</si>
  <si>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</si>
  <si>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</si>
  <si>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</si>
  <si>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</si>
  <si>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</si>
  <si>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</si>
  <si>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</si>
  <si>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</si>
  <si>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</si>
  <si>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</si>
  <si>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</si>
  <si>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</si>
  <si>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</si>
  <si>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</si>
  <si>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</si>
  <si>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</si>
  <si>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</si>
  <si>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</si>
  <si>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</si>
  <si>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</si>
  <si>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</si>
  <si>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</si>
  <si>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</si>
  <si>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</si>
  <si>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</si>
  <si>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</si>
  <si>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</si>
  <si>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</si>
  <si>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</si>
  <si>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</si>
  <si>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</si>
  <si>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</si>
  <si>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</si>
  <si>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</si>
  <si>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</si>
  <si>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</si>
  <si>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</si>
  <si>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</si>
  <si>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</si>
  <si>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</si>
  <si>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</si>
  <si>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</si>
  <si>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</si>
  <si>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</si>
  <si>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</si>
  <si>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</si>
  <si>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</si>
  <si>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</si>
  <si>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</si>
  <si>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</si>
  <si>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</si>
  <si>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</si>
  <si>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</si>
  <si>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</si>
  <si>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</si>
  <si>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</si>
  <si>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</si>
  <si>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</si>
  <si>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</si>
  <si>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</si>
  <si>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</si>
  <si>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</si>
  <si>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</si>
  <si>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</si>
  <si>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</si>
  <si>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</si>
  <si>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</si>
  <si>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</si>
  <si>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</si>
  <si>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</si>
  <si>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</si>
  <si>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</si>
  <si>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</si>
  <si>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</si>
  <si>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</si>
  <si>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</si>
  <si>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</si>
  <si>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</si>
  <si>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</si>
  <si>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</si>
  <si>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</si>
  <si>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</si>
  <si>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</si>
  <si>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</si>
  <si>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</si>
  <si>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</si>
  <si>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</si>
  <si>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</si>
  <si>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</si>
  <si>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</si>
  <si>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</si>
  <si>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</si>
  <si>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</si>
  <si>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</si>
  <si>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</si>
  <si>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</si>
  <si>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</si>
  <si>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</si>
  <si>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</si>
  <si>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</si>
  <si>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</si>
  <si>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</si>
  <si>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</si>
  <si>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</si>
  <si>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</si>
  <si>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</si>
  <si>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</si>
  <si>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</si>
  <si>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</si>
  <si>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</si>
  <si>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</si>
  <si>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</si>
  <si>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</si>
  <si>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</si>
  <si>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</si>
  <si>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</si>
  <si>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</si>
  <si>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</si>
  <si>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</si>
  <si>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</si>
  <si>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</si>
  <si>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</si>
  <si>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</si>
  <si>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</si>
  <si>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</si>
  <si>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</si>
  <si>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</si>
  <si>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</si>
  <si>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</si>
  <si>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</si>
  <si>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</si>
  <si>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</si>
  <si>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</si>
  <si>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</si>
  <si>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</si>
  <si>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</si>
  <si>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</si>
  <si>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</si>
  <si>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</si>
  <si>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</si>
  <si>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</si>
  <si>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</si>
  <si>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</si>
  <si>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</si>
  <si>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</si>
  <si>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</si>
  <si>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</si>
  <si>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</si>
  <si>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</si>
  <si>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</si>
  <si>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</si>
  <si>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</si>
  <si>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</si>
  <si>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</si>
  <si>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</si>
  <si>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</si>
  <si>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</si>
  <si>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</si>
  <si>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</si>
  <si>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</si>
  <si>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</si>
  <si>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</si>
  <si>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</si>
  <si>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</si>
  <si>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</si>
  <si>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</si>
  <si>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</si>
  <si>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</si>
  <si>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</si>
  <si>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</si>
  <si>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</si>
  <si>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</si>
  <si>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</si>
  <si>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</si>
  <si>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</si>
  <si>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</si>
  <si>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</si>
  <si>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</si>
  <si>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</si>
  <si>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</si>
  <si>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</si>
  <si>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</si>
  <si>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</si>
  <si>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</si>
  <si>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</si>
  <si>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</si>
  <si>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</si>
  <si>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</si>
  <si>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</si>
  <si>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</si>
  <si>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</si>
  <si>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</si>
  <si>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</si>
  <si>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</si>
  <si>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</si>
  <si>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</si>
  <si>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</si>
  <si>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</si>
  <si>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</si>
  <si>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</si>
  <si>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</si>
  <si>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</si>
  <si>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</si>
  <si>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</si>
  <si>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</si>
  <si>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</si>
  <si>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</si>
  <si>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</si>
  <si>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</si>
  <si>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</si>
  <si>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</si>
  <si>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</si>
  <si>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</si>
  <si>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</si>
  <si>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</si>
  <si>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</si>
  <si>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</si>
  <si>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</si>
  <si>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</si>
  <si>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</si>
  <si>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</si>
  <si>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</si>
  <si>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</si>
  <si>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</si>
  <si>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</si>
  <si>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</si>
  <si>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</si>
  <si>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</si>
  <si>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</si>
  <si>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</si>
  <si>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</si>
  <si>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</si>
  <si>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</si>
  <si>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</si>
  <si>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</si>
  <si>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</si>
  <si>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</si>
  <si>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</si>
  <si>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</si>
  <si>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</si>
  <si>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</si>
  <si>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</si>
  <si>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</si>
  <si>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</si>
  <si>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</si>
  <si>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</si>
  <si>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</si>
  <si>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</si>
  <si>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</si>
  <si>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</si>
  <si>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</si>
  <si>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</si>
  <si>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</si>
  <si>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</si>
  <si>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</si>
  <si>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</si>
  <si>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</si>
  <si>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</si>
  <si>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</si>
  <si>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</si>
  <si>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</si>
  <si>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</si>
  <si>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</si>
  <si>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</si>
  <si>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</si>
  <si>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</si>
  <si>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</si>
  <si>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</si>
  <si>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</si>
  <si>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</si>
  <si>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</si>
  <si>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</si>
  <si>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</si>
  <si>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</si>
  <si>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</si>
  <si>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</si>
  <si>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</si>
  <si>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</si>
  <si>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</si>
  <si>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</si>
  <si>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</si>
  <si>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</si>
  <si>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</si>
  <si>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</si>
  <si>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</si>
  <si>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</si>
  <si>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</si>
  <si>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</si>
  <si>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</si>
  <si>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</si>
  <si>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</si>
  <si>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</si>
  <si>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</si>
  <si>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</si>
  <si>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</si>
  <si>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</si>
  <si>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</si>
  <si>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</si>
  <si>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</si>
  <si>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</si>
  <si>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</si>
  <si>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</si>
  <si>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</si>
  <si>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</si>
  <si>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</si>
  <si>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</si>
  <si>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</si>
  <si>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</si>
  <si>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</si>
  <si>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</si>
  <si>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</si>
  <si>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</si>
  <si>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</si>
  <si>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</si>
  <si>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</si>
  <si>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</si>
  <si>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</si>
  <si>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</si>
  <si>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</si>
  <si>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</si>
  <si>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</si>
  <si>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</si>
  <si>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</si>
  <si>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</si>
  <si>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</si>
  <si>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</si>
  <si>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</si>
  <si>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</si>
  <si>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</si>
  <si>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</si>
  <si>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</si>
  <si>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</si>
  <si>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</si>
  <si>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</si>
  <si>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</si>
  <si>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</si>
  <si>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</si>
  <si>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</si>
  <si>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</si>
  <si>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</si>
  <si>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</si>
  <si>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</si>
  <si>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</si>
  <si>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</si>
  <si>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</si>
  <si>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</si>
  <si>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</si>
  <si>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</si>
  <si>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</si>
  <si>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</si>
  <si>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</si>
  <si>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</si>
  <si>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</si>
  <si>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</si>
  <si>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</si>
  <si>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</si>
  <si>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</si>
  <si>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</si>
  <si>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</si>
  <si>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</si>
  <si>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</si>
  <si>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</si>
  <si>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</si>
  <si>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</si>
  <si>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</si>
  <si>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</si>
  <si>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</si>
  <si>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</si>
  <si>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</si>
  <si>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</si>
  <si>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</si>
  <si>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</si>
  <si>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</si>
  <si>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</si>
  <si>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</si>
  <si>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</si>
  <si>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</si>
  <si>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</si>
  <si>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</si>
  <si>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</si>
  <si>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</si>
  <si>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</si>
  <si>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</si>
  <si>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</si>
  <si>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</si>
  <si>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</si>
  <si>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</si>
  <si>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</si>
  <si>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</si>
  <si>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</si>
  <si>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</si>
  <si>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</si>
  <si>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</si>
  <si>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</si>
  <si>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</si>
  <si>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</si>
  <si>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</si>
  <si>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</si>
  <si>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</si>
  <si>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</si>
  <si>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</si>
  <si>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</si>
  <si>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</si>
  <si>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</si>
  <si>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</si>
  <si>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</si>
  <si>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</si>
  <si>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</si>
  <si>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</si>
  <si>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</si>
  <si>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</si>
  <si>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</si>
  <si>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</si>
  <si>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</si>
  <si>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</si>
  <si>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</si>
  <si>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</si>
  <si>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</si>
  <si>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</si>
  <si>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</si>
  <si>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</si>
  <si>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</si>
  <si>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</si>
  <si>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</si>
  <si>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</si>
  <si>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</si>
  <si>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</si>
  <si>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</si>
  <si>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</si>
  <si>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</si>
  <si>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</si>
  <si>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</si>
  <si>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</si>
  <si>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</si>
  <si>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</si>
  <si>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</si>
  <si>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</si>
  <si>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</si>
  <si>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</si>
  <si>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</si>
  <si>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</si>
  <si>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</si>
  <si>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</si>
  <si>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</si>
  <si>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</si>
  <si>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</si>
  <si>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</si>
  <si>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</si>
  <si>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</si>
  <si>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</si>
  <si>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</si>
  <si>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</si>
  <si>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</si>
  <si>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</si>
  <si>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</si>
  <si>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</si>
  <si>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</si>
  <si>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</si>
  <si>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</si>
  <si>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</si>
  <si>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</si>
  <si>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</si>
  <si>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</si>
  <si>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</si>
  <si>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</si>
  <si>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</si>
  <si>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</si>
  <si>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</si>
  <si>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</si>
  <si>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</si>
  <si>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</si>
  <si>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</si>
  <si>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</si>
  <si>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</si>
  <si>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</si>
  <si>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</si>
  <si>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</si>
  <si>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</si>
  <si>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</si>
  <si>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</si>
  <si>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</si>
  <si>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</si>
  <si>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</si>
  <si>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</si>
  <si>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</si>
  <si>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</si>
  <si>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</si>
  <si>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</si>
  <si>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</si>
  <si>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</si>
  <si>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</si>
  <si>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</si>
  <si>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</si>
  <si>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</si>
  <si>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</si>
  <si>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</si>
  <si>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</si>
  <si>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</si>
  <si>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</si>
  <si>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</si>
  <si>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</si>
  <si>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</si>
  <si>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</si>
  <si>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</si>
  <si>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</si>
  <si>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</si>
  <si>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</si>
  <si>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</si>
  <si>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</si>
  <si>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</si>
  <si>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</si>
  <si>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</si>
  <si>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</si>
  <si>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</si>
  <si>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</si>
  <si>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</si>
  <si>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</si>
  <si>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</si>
  <si>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</si>
  <si>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</si>
  <si>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</si>
  <si>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</si>
  <si>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</si>
  <si>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</si>
  <si>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</si>
  <si>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</si>
  <si>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</si>
  <si>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</si>
  <si>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</si>
  <si>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</si>
  <si>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</si>
  <si>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</si>
  <si>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</si>
  <si>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</si>
  <si>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</si>
  <si>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</si>
  <si>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</si>
  <si>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</si>
  <si>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</si>
  <si>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</si>
  <si>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</si>
  <si>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</si>
  <si>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</si>
  <si>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</si>
  <si>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</si>
  <si>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</si>
  <si>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</si>
  <si>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</si>
  <si>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</si>
  <si>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</si>
  <si>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</si>
  <si>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</si>
  <si>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</si>
  <si>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</si>
  <si>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</si>
  <si>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</si>
  <si>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</si>
  <si>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</si>
  <si>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</si>
  <si>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</si>
  <si>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</si>
  <si>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</si>
  <si>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</si>
  <si>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</si>
  <si>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</si>
  <si>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</si>
  <si>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</si>
  <si>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</si>
  <si>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</si>
  <si>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</si>
  <si>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</si>
  <si>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</si>
  <si>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</si>
  <si>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</si>
  <si>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</si>
  <si>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</si>
  <si>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</si>
  <si>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</si>
  <si>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</si>
  <si>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</si>
  <si>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</si>
  <si>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</si>
  <si>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</si>
  <si>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</si>
  <si>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</si>
  <si>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</si>
  <si>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</si>
  <si>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</si>
  <si>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</si>
  <si>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</si>
  <si>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</si>
  <si>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</si>
  <si>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</si>
  <si>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</si>
  <si>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</si>
  <si>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</si>
  <si>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</si>
  <si>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</si>
  <si>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</si>
  <si>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</si>
  <si>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</si>
  <si>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</si>
  <si>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</si>
  <si>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</si>
  <si>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</si>
  <si>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</si>
  <si>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</si>
  <si>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</si>
  <si>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</si>
  <si>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</si>
  <si>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</si>
  <si>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</si>
  <si>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</si>
  <si>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</si>
  <si>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</si>
  <si>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</si>
  <si>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</si>
  <si>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</si>
  <si>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</si>
  <si>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</si>
  <si>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</si>
  <si>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</si>
  <si>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</si>
  <si>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</si>
  <si>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</si>
  <si>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</si>
  <si>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</si>
  <si>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</si>
  <si>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</si>
  <si>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</si>
  <si>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</si>
  <si>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</si>
  <si>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</si>
  <si>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</si>
  <si>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</si>
  <si>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</si>
  <si>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</si>
  <si>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</si>
  <si>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</si>
  <si>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</si>
  <si>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</si>
  <si>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</si>
  <si>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</si>
  <si>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</si>
  <si>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</si>
  <si>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</si>
  <si>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</si>
  <si>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</si>
  <si>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</si>
  <si>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</si>
  <si>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</si>
  <si>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</si>
  <si>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</si>
  <si>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</si>
  <si>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</si>
  <si>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</si>
  <si>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</si>
  <si>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</si>
  <si>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</si>
  <si>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</si>
  <si>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</si>
  <si>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</si>
  <si>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</si>
  <si>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</si>
  <si>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</si>
  <si>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</si>
  <si>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</si>
  <si>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</si>
  <si>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</si>
  <si>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</si>
  <si>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</si>
  <si>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</si>
  <si>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</si>
  <si>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</si>
  <si>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</si>
  <si>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</si>
  <si>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</si>
  <si>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</si>
  <si>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</si>
  <si>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</si>
  <si>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</si>
  <si>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</si>
  <si>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</si>
  <si>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</si>
  <si>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</si>
  <si>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</si>
  <si>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</si>
  <si>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</si>
  <si>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</si>
  <si>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</si>
  <si>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</si>
  <si>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</si>
  <si>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</si>
  <si>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</si>
  <si>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</si>
  <si>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</si>
  <si>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</si>
  <si>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</si>
  <si>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</si>
  <si>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</si>
  <si>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</si>
  <si>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</si>
  <si>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</si>
  <si>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</si>
  <si>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</si>
  <si>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</si>
  <si>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</si>
  <si>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</si>
  <si>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</si>
  <si>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</si>
  <si>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</si>
  <si>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</si>
  <si>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</si>
  <si>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</si>
  <si>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</si>
  <si>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</si>
  <si>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</si>
  <si>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</si>
  <si>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</si>
  <si>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</si>
  <si>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</si>
  <si>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</si>
  <si>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</si>
  <si>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</si>
  <si>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</si>
  <si>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</si>
  <si>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</si>
  <si>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</si>
  <si>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</si>
  <si>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</si>
  <si>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</si>
  <si>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</si>
  <si>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</si>
  <si>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</si>
  <si>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</si>
  <si>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</si>
  <si>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</si>
  <si>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</si>
  <si>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</si>
  <si>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</si>
  <si>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</si>
  <si>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</si>
  <si>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</si>
  <si>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</si>
  <si>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</si>
  <si>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</si>
  <si>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</si>
  <si>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</si>
  <si>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</si>
  <si>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</si>
  <si>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</si>
  <si>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</si>
  <si>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</si>
  <si>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</si>
  <si>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</si>
  <si>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</si>
  <si>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</si>
  <si>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</si>
  <si>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</si>
  <si>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</si>
  <si>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</si>
  <si>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</si>
  <si>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</si>
  <si>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</si>
  <si>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</si>
  <si>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</si>
  <si>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</si>
  <si>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</si>
  <si>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</si>
  <si>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</si>
  <si>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</si>
  <si>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</si>
  <si>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</si>
  <si>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</si>
  <si>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</si>
  <si>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</si>
  <si>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</si>
  <si>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</si>
  <si>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</si>
  <si>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</si>
  <si>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</si>
  <si>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</si>
  <si>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</si>
  <si>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</si>
  <si>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</si>
  <si>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</si>
  <si>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</si>
  <si>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</si>
  <si>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</si>
  <si>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</si>
  <si>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</si>
  <si>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</si>
  <si>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</si>
  <si>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</si>
  <si>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</si>
  <si>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</si>
  <si>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</si>
  <si>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</si>
  <si>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</si>
  <si>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</si>
  <si>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</si>
  <si>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</si>
  <si>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</si>
  <si>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</si>
  <si>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</si>
  <si>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</si>
  <si>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</si>
  <si>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</si>
  <si>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</si>
  <si>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</si>
  <si>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</si>
  <si>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</si>
  <si>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</si>
  <si>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</si>
  <si>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</si>
  <si>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</si>
  <si>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</si>
  <si>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</si>
  <si>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</si>
  <si>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</si>
  <si>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</si>
  <si>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</si>
  <si>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</si>
  <si>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</si>
  <si>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</si>
  <si>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</si>
  <si>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</si>
  <si>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</si>
  <si>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</si>
  <si>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</si>
  <si>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</si>
  <si>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</si>
  <si>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</si>
  <si>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</si>
  <si>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</si>
  <si>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</si>
  <si>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</si>
  <si>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</si>
  <si>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</si>
  <si>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</si>
  <si>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</si>
  <si>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</si>
  <si>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</si>
  <si>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</si>
  <si>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</si>
  <si>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</si>
  <si>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</si>
  <si>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</si>
  <si>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</si>
  <si>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</si>
  <si>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</si>
  <si>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</si>
  <si>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</si>
  <si>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</si>
  <si>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</si>
  <si>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</si>
  <si>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</si>
  <si>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</si>
  <si>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</si>
  <si>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</si>
  <si>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</si>
  <si>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</si>
  <si>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</si>
  <si>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</si>
  <si>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</si>
  <si>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</si>
  <si>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</si>
  <si>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</si>
  <si>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</si>
  <si>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</si>
  <si>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</si>
  <si>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</si>
  <si>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</si>
  <si>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</si>
  <si>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</si>
  <si>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</si>
  <si>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</si>
  <si>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</si>
  <si>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</si>
  <si>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</si>
  <si>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</si>
  <si>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</si>
  <si>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</si>
  <si>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</si>
  <si>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</si>
  <si>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</si>
  <si>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</si>
  <si>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</si>
  <si>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</si>
  <si>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</si>
  <si>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</si>
  <si>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</si>
  <si>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</si>
  <si>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</si>
  <si>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</si>
  <si>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</si>
  <si>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</si>
  <si>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</si>
  <si>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</si>
  <si>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</si>
  <si>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</si>
  <si>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</si>
  <si>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</si>
  <si>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</si>
  <si>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</si>
  <si>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</si>
  <si>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</si>
  <si>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</si>
  <si>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</si>
  <si>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</si>
  <si>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</si>
  <si>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</si>
  <si>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</si>
  <si>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</si>
  <si>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</si>
  <si>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</si>
  <si>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</si>
  <si>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</si>
  <si>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</si>
  <si>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</si>
  <si>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</si>
  <si>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</si>
  <si>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</si>
  <si>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</si>
  <si>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</si>
  <si>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</si>
  <si>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</si>
  <si>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</si>
  <si>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</si>
  <si>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</si>
  <si>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</si>
  <si>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</si>
  <si>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</si>
  <si>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</si>
  <si>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</si>
  <si>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</si>
  <si>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</si>
  <si>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</si>
  <si>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</si>
  <si>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</si>
  <si>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</si>
  <si>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</si>
  <si>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</si>
  <si>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</si>
  <si>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</si>
  <si>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</si>
  <si>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</si>
  <si>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</si>
  <si>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</si>
  <si>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</si>
  <si>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</si>
  <si>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</si>
  <si>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</si>
  <si>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</si>
  <si>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</si>
  <si>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</si>
  <si>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</si>
  <si>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</si>
  <si>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</si>
  <si>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</si>
  <si>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</si>
  <si>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</si>
  <si>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</si>
  <si>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</si>
  <si>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</si>
  <si>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</si>
  <si>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</si>
  <si>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</si>
  <si>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</si>
  <si>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</si>
  <si>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</si>
  <si>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</si>
  <si>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</si>
  <si>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</si>
  <si>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</si>
  <si>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</si>
  <si>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</si>
  <si>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</si>
  <si>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</si>
  <si>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</si>
  <si>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</si>
  <si>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</si>
  <si>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</si>
  <si>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</si>
  <si>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</si>
  <si>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</si>
  <si>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</si>
  <si>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</si>
  <si>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</si>
  <si>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</si>
  <si>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</si>
  <si>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</si>
  <si>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</si>
  <si>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</si>
  <si>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</si>
  <si>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</si>
  <si>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</si>
  <si>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</si>
  <si>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</si>
  <si>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</si>
  <si>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</si>
  <si>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</si>
  <si>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</si>
  <si>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</si>
  <si>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</si>
  <si>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</si>
  <si>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</si>
  <si>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</si>
  <si>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</si>
  <si>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</si>
  <si>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</si>
  <si>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</si>
  <si>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</si>
  <si>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</si>
  <si>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</si>
  <si>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</si>
  <si>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</si>
  <si>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</si>
  <si>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</si>
  <si>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</si>
  <si>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</si>
  <si>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</si>
  <si>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</si>
  <si>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</si>
  <si>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</si>
  <si>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</si>
  <si>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</si>
  <si>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</si>
  <si>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</si>
  <si>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</si>
  <si>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</si>
  <si>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</si>
  <si>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</si>
  <si>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</si>
  <si>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</si>
  <si>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</si>
  <si>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</si>
  <si>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</si>
  <si>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</si>
  <si>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</si>
  <si>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</si>
  <si>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</si>
  <si>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</si>
  <si>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</si>
  <si>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</si>
  <si>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</si>
  <si>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</si>
  <si>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</si>
  <si>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</si>
  <si>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</si>
  <si>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</si>
  <si>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</si>
  <si>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</si>
  <si>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</si>
  <si>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</si>
  <si>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</si>
  <si>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</si>
  <si>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</si>
  <si>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</si>
  <si>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</si>
  <si>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</si>
  <si>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</si>
  <si>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</si>
  <si>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</si>
  <si>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</si>
  <si>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</si>
  <si>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</si>
  <si>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</si>
  <si>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</si>
  <si>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</si>
  <si>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</si>
  <si>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</si>
  <si>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</si>
  <si>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</si>
  <si>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</si>
  <si>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</si>
  <si>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</si>
  <si>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</si>
  <si>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</si>
  <si>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</si>
  <si>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</si>
  <si>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</si>
  <si>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</si>
  <si>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</si>
  <si>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</si>
  <si>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</si>
  <si>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</si>
  <si>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</si>
  <si>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</si>
  <si>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</si>
  <si>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</si>
  <si>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</si>
  <si>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</si>
  <si>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</si>
  <si>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</si>
  <si>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</si>
  <si>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</si>
  <si>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</si>
  <si>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</si>
  <si>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</si>
  <si>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</si>
  <si>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</si>
  <si>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</si>
  <si>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</si>
  <si>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</si>
  <si>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</si>
  <si>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</si>
  <si>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</si>
  <si>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</si>
  <si>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</si>
  <si>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</si>
  <si>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</si>
  <si>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</si>
  <si>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</si>
  <si>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</si>
  <si>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</si>
  <si>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</si>
  <si>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</si>
  <si>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</si>
  <si>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</si>
  <si>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</si>
  <si>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</si>
  <si>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</si>
  <si>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</si>
  <si>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</si>
  <si>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</si>
  <si>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</si>
  <si>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</si>
  <si>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</si>
  <si>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</si>
  <si>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</si>
  <si>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</si>
  <si>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</si>
  <si>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</si>
  <si>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</si>
  <si>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</si>
  <si>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</si>
  <si>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</si>
  <si>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</si>
  <si>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</si>
  <si>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</si>
  <si>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</si>
  <si>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</si>
  <si>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</si>
  <si>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</si>
  <si>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</si>
  <si>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</si>
  <si>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</si>
  <si>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</si>
  <si>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</si>
  <si>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</si>
  <si>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</si>
  <si>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</si>
  <si>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</si>
  <si>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</si>
  <si>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</si>
  <si>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</si>
  <si>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</si>
  <si>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</si>
  <si>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</si>
  <si>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</si>
  <si>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</si>
  <si>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</si>
  <si>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</si>
  <si>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</si>
  <si>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</si>
  <si>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</si>
  <si>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</si>
  <si>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</si>
  <si>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</si>
  <si>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</si>
  <si>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</si>
  <si>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</si>
  <si>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</si>
  <si>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</si>
  <si>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</si>
  <si>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</si>
  <si>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</si>
  <si>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</si>
  <si>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</si>
  <si>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</si>
  <si>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</si>
  <si>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</si>
  <si>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</si>
  <si>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</si>
  <si>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</si>
  <si>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</si>
  <si>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</si>
  <si>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</si>
  <si>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</si>
  <si>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</si>
  <si>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</si>
  <si>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</si>
  <si>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</si>
  <si>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</si>
  <si>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</si>
  <si>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</si>
  <si>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</si>
  <si>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</si>
  <si>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</si>
  <si>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</si>
  <si>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</si>
  <si>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</si>
  <si>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</si>
  <si>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</si>
  <si>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</si>
  <si>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</si>
  <si>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</si>
  <si>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</si>
  <si>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</si>
  <si>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</si>
  <si>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</si>
  <si>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</si>
  <si>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</si>
  <si>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</si>
  <si>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</si>
  <si>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</si>
  <si>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</si>
  <si>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</si>
  <si>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</si>
  <si>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</si>
  <si>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</si>
  <si>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</si>
  <si>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</si>
  <si>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</si>
  <si>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</si>
  <si>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</si>
  <si>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</si>
  <si>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</si>
  <si>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</si>
  <si>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</si>
  <si>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</si>
  <si>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</si>
  <si>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</si>
  <si>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</si>
  <si>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</si>
  <si>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</si>
  <si>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</si>
  <si>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</si>
  <si>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</si>
  <si>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</si>
  <si>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</si>
  <si>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</si>
  <si>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</si>
  <si>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</si>
  <si>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</si>
  <si>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</si>
  <si>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</si>
  <si>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</si>
  <si>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</si>
  <si>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</si>
  <si>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</si>
  <si>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</si>
  <si>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</si>
  <si>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</si>
  <si>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</si>
  <si>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</si>
  <si>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</si>
  <si>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</si>
  <si>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</si>
  <si>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</si>
  <si>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</si>
  <si>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</si>
  <si>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</si>
  <si>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</si>
  <si>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</si>
  <si>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</si>
  <si>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</si>
  <si>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</si>
  <si>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</si>
  <si>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</si>
  <si>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</si>
  <si>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</si>
  <si>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</si>
  <si>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</si>
  <si>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</si>
  <si>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</si>
  <si>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</si>
  <si>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</si>
  <si>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</si>
  <si>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</si>
  <si>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</si>
  <si>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</si>
  <si>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</si>
  <si>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</si>
  <si>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</si>
  <si>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</si>
  <si>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</si>
  <si>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</si>
  <si>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</si>
  <si>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</si>
  <si>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</si>
  <si>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</si>
  <si>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</si>
  <si>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</si>
  <si>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</si>
  <si>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</si>
  <si>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</si>
  <si>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</si>
  <si>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</si>
  <si>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</si>
  <si>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</si>
  <si>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</si>
  <si>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</si>
  <si>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</si>
  <si>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</si>
  <si>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</si>
  <si>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</si>
  <si>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</si>
  <si>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</si>
  <si>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</si>
  <si>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</si>
  <si>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</si>
  <si>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</si>
  <si>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</si>
  <si>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</si>
  <si>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</si>
  <si>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</si>
  <si>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</si>
  <si>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</si>
  <si>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</si>
  <si>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</si>
  <si>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</si>
  <si>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</si>
  <si>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</si>
  <si>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</si>
  <si>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</si>
  <si>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</si>
  <si>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</si>
  <si>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</si>
  <si>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</si>
  <si>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</si>
  <si>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</si>
  <si>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</si>
  <si>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</si>
  <si>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</si>
  <si>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</si>
  <si>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</si>
  <si>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</si>
  <si>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</si>
  <si>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</si>
  <si>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</si>
  <si>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</si>
  <si>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</si>
  <si>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</si>
  <si>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</si>
  <si>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</si>
  <si>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</si>
  <si>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</si>
  <si>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</si>
  <si>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</si>
  <si>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</si>
  <si>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</si>
  <si>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</si>
  <si>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</si>
  <si>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</si>
  <si>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</si>
  <si>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</si>
  <si>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</si>
  <si>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</si>
  <si>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</si>
  <si>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</si>
  <si>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</si>
  <si>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</si>
  <si>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</si>
  <si>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</si>
  <si>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</si>
  <si>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</si>
  <si>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</si>
  <si>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</si>
  <si>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</si>
  <si>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</si>
  <si>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</si>
  <si>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</si>
  <si>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</si>
  <si>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</si>
  <si>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</si>
  <si>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</si>
  <si>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</si>
  <si>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</si>
  <si>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</si>
  <si>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</si>
  <si>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</si>
  <si>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</si>
  <si>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</si>
  <si>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</si>
  <si>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</si>
  <si>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</si>
  <si>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</si>
  <si>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</si>
  <si>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</si>
  <si>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</si>
  <si>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</si>
  <si>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</si>
  <si>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</si>
  <si>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</si>
  <si>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</si>
  <si>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</si>
  <si>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</si>
  <si>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</si>
  <si>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</si>
  <si>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</si>
  <si>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</si>
  <si>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</si>
  <si>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</si>
  <si>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</si>
  <si>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</si>
  <si>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</si>
  <si>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</si>
  <si>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</si>
  <si>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</si>
  <si>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</si>
  <si>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</si>
  <si>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</si>
  <si>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</si>
  <si>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</si>
  <si>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</si>
  <si>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</si>
  <si>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</si>
  <si>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</si>
  <si>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</si>
  <si>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</si>
  <si>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</si>
  <si>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</si>
  <si>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</si>
  <si>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</si>
  <si>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</si>
  <si>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</si>
  <si>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</si>
  <si>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</si>
  <si>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</si>
  <si>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</si>
  <si>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</si>
  <si>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</si>
  <si>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</si>
  <si>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</si>
  <si>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</si>
  <si>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</si>
  <si>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</si>
  <si>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</si>
  <si>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</si>
  <si>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</si>
  <si>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</si>
  <si>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</si>
  <si>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</si>
  <si>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</si>
  <si>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</si>
  <si>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</si>
  <si>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</si>
  <si>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</si>
  <si>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</si>
  <si>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</si>
  <si>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</si>
  <si>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</si>
  <si>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</si>
  <si>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</si>
  <si>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</si>
  <si>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</si>
  <si>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</si>
  <si>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</si>
  <si>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</si>
  <si>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</si>
  <si>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</si>
  <si>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</si>
  <si>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</si>
  <si>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</si>
  <si>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</si>
  <si>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</si>
  <si>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</si>
  <si>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</si>
  <si>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</si>
  <si>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</si>
  <si>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</si>
  <si>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</si>
  <si>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</si>
  <si>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</si>
  <si>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</si>
  <si>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</si>
  <si>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</si>
  <si>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</si>
  <si>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</si>
  <si>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</si>
  <si>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</si>
  <si>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</si>
  <si>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</si>
  <si>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</si>
  <si>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</si>
  <si>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</si>
  <si>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</si>
  <si>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</si>
  <si>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</si>
  <si>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</si>
  <si>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</si>
  <si>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</si>
  <si>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</si>
  <si>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</si>
  <si>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</si>
  <si>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</si>
  <si>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</si>
  <si>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</si>
  <si>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</si>
  <si>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</si>
  <si>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</si>
  <si>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</si>
  <si>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</si>
  <si>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</si>
  <si>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</si>
  <si>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</si>
  <si>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</si>
  <si>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</si>
  <si>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</si>
  <si>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</si>
  <si>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</si>
  <si>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</si>
  <si>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</si>
  <si>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</si>
  <si>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</si>
  <si>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</si>
  <si>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</si>
  <si>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</si>
  <si>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</si>
  <si>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</si>
  <si>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</si>
  <si>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</si>
  <si>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</si>
  <si>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</si>
  <si>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</si>
  <si>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</si>
  <si>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</si>
  <si>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</si>
  <si>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</si>
  <si>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</si>
  <si>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</si>
  <si>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</si>
  <si>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</si>
  <si>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</si>
  <si>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</si>
  <si>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</si>
  <si>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</si>
  <si>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</si>
  <si>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</si>
  <si>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</si>
  <si>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</si>
  <si>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</si>
  <si>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</si>
  <si>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</si>
  <si>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</si>
  <si>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</si>
  <si>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</si>
  <si>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</si>
  <si>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</si>
  <si>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</si>
  <si>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</si>
  <si>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</si>
  <si>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</si>
  <si>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</si>
  <si>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</si>
  <si>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</si>
  <si>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</si>
  <si>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</si>
  <si>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</si>
  <si>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</si>
  <si>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</si>
  <si>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</si>
  <si>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</si>
  <si>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</si>
  <si>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</si>
  <si>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</si>
  <si>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</si>
  <si>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</si>
  <si>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</si>
  <si>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</si>
  <si>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</si>
  <si>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</si>
  <si>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</si>
  <si>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</si>
  <si>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</si>
  <si>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</si>
  <si>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</si>
  <si>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</si>
  <si>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</si>
  <si>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</si>
  <si>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</si>
  <si>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</si>
  <si>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</si>
  <si>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</si>
  <si>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</si>
  <si>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</si>
  <si>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</si>
  <si>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</si>
  <si>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</si>
  <si>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</si>
  <si>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</si>
  <si>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</si>
  <si>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</si>
  <si>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</si>
  <si>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</si>
  <si>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</si>
  <si>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</si>
  <si>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</si>
  <si>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</si>
  <si>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</si>
  <si>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</si>
  <si>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</si>
  <si>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</si>
  <si>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</si>
  <si>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</si>
  <si>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</si>
  <si>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</si>
  <si>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</si>
  <si>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</si>
  <si>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</si>
  <si>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</si>
  <si>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</si>
  <si>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</si>
  <si>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</si>
  <si>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</si>
  <si>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</si>
  <si>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</si>
  <si>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</si>
  <si>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</si>
  <si>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</si>
  <si>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</si>
  <si>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</si>
  <si>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</si>
  <si>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</si>
  <si>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</si>
  <si>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</si>
  <si>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</si>
  <si>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</si>
  <si>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</si>
  <si>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</si>
  <si>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</si>
  <si>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</si>
  <si>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</si>
  <si>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</si>
  <si>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</si>
  <si>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</si>
  <si>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</si>
  <si>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</si>
  <si>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</si>
  <si>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</si>
  <si>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</si>
  <si>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</si>
  <si>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</si>
  <si>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</si>
  <si>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</si>
  <si>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</si>
  <si>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</si>
  <si>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</si>
  <si>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</si>
  <si>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</si>
  <si>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</si>
  <si>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</si>
  <si>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</si>
  <si>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</si>
  <si>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</si>
  <si>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</si>
  <si>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</si>
  <si>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</si>
  <si>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</si>
  <si>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</si>
  <si>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</si>
  <si>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</si>
  <si>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</si>
  <si>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</si>
  <si>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</si>
  <si>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</si>
  <si>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</si>
  <si>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</si>
  <si>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</si>
  <si>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</si>
  <si>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</si>
  <si>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</si>
  <si>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</si>
  <si>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</si>
  <si>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</si>
  <si>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</si>
  <si>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</si>
  <si>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</si>
  <si>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</si>
  <si>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</si>
  <si>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</si>
  <si>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</si>
  <si>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</si>
  <si>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</si>
  <si>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</si>
  <si>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</si>
  <si>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</si>
  <si>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</si>
  <si>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</si>
  <si>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</si>
  <si>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</si>
  <si>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</si>
  <si>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</si>
  <si>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</si>
  <si>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</si>
  <si>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</si>
  <si>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</si>
  <si>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</si>
  <si>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</si>
  <si>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</si>
  <si>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</si>
  <si>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</si>
  <si>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</si>
  <si>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</si>
  <si>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</si>
  <si>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</si>
  <si>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</si>
  <si>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</si>
  <si>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</si>
  <si>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</si>
  <si>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</si>
  <si>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</si>
  <si>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</si>
  <si>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</si>
  <si>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</si>
  <si>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</si>
  <si>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</si>
  <si>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</si>
  <si>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</si>
  <si>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</si>
  <si>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</si>
  <si>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</si>
  <si>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</si>
  <si>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</si>
  <si>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</si>
  <si>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</si>
  <si>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</si>
  <si>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</si>
  <si>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</si>
  <si>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</si>
  <si>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</si>
  <si>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</si>
  <si>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</si>
  <si>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</si>
  <si>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</si>
  <si>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</si>
  <si>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</si>
  <si>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</si>
  <si>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</si>
  <si>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</si>
  <si>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</si>
  <si>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</si>
  <si>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</si>
  <si>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</si>
  <si>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</si>
  <si>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</si>
  <si>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</si>
  <si>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</si>
  <si>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</si>
  <si>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</si>
  <si>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</si>
  <si>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</si>
  <si>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</si>
  <si>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</si>
  <si>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</si>
  <si>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</si>
  <si>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</si>
  <si>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</si>
  <si>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</si>
  <si>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</si>
  <si>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</si>
  <si>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</si>
  <si>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</si>
  <si>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</si>
  <si>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</si>
  <si>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</si>
  <si>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</si>
  <si>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</si>
  <si>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</si>
  <si>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</si>
  <si>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</si>
  <si>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</si>
  <si>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</si>
  <si>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</si>
  <si>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</si>
  <si>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</si>
  <si>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</si>
  <si>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</si>
  <si>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</si>
  <si>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</si>
  <si>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</si>
  <si>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</si>
  <si>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</si>
  <si>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</si>
  <si>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</si>
  <si>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</si>
  <si>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</si>
  <si>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</si>
  <si>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</si>
  <si>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</si>
  <si>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</si>
  <si>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</si>
  <si>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</si>
  <si>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</si>
  <si>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</si>
  <si>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</si>
  <si>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</si>
  <si>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</si>
  <si>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</si>
  <si>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</si>
  <si>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</si>
  <si>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</si>
  <si>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</si>
  <si>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</si>
  <si>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</si>
  <si>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</si>
  <si>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</si>
  <si>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</si>
  <si>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</si>
  <si>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</si>
  <si>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</si>
  <si>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</si>
  <si>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</si>
  <si>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</si>
  <si>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</si>
  <si>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</si>
  <si>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</si>
  <si>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</si>
  <si>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</si>
  <si>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</si>
  <si>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</si>
  <si>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</si>
  <si>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</si>
  <si>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</si>
  <si>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</si>
  <si>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</si>
  <si>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</si>
  <si>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</si>
  <si>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</si>
  <si>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</si>
  <si>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</si>
  <si>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</si>
  <si>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</si>
  <si>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</si>
  <si>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</si>
  <si>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</si>
  <si>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</si>
  <si>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</si>
  <si>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</si>
  <si>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</si>
  <si>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</si>
  <si>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</si>
  <si>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</si>
  <si>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</si>
  <si>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</si>
  <si>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</si>
  <si>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</si>
  <si>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</si>
  <si>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</si>
  <si>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</si>
  <si>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</si>
  <si>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</si>
  <si>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</si>
  <si>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</si>
  <si>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</si>
  <si>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</si>
  <si>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</si>
  <si>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</si>
  <si>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</si>
  <si>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</si>
  <si>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</si>
  <si>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</si>
  <si>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</si>
  <si>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</si>
  <si>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</si>
  <si>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</si>
  <si>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</si>
  <si>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</si>
  <si>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</si>
  <si>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</si>
  <si>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</si>
  <si>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</si>
  <si>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</si>
  <si>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</si>
  <si>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</si>
  <si>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</si>
  <si>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</si>
  <si>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</si>
  <si>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</si>
  <si>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</si>
  <si>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</si>
  <si>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</si>
  <si>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</si>
  <si>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</si>
  <si>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</si>
  <si>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</si>
  <si>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</si>
  <si>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</si>
  <si>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</si>
  <si>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</si>
  <si>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</si>
  <si>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</si>
  <si>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</si>
  <si>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</si>
  <si>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</si>
  <si>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</si>
  <si>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</si>
  <si>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</si>
  <si>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</si>
  <si>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</si>
  <si>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</si>
  <si>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</si>
  <si>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</si>
  <si>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</si>
  <si>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</si>
  <si>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</si>
  <si>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</si>
  <si>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</si>
  <si>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</si>
  <si>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</si>
  <si>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</si>
  <si>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</si>
  <si>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</si>
  <si>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</si>
  <si>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</si>
  <si>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</si>
  <si>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</si>
  <si>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</si>
  <si>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</si>
  <si>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</si>
  <si>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</si>
  <si>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</si>
  <si>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</si>
  <si>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</si>
  <si>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</si>
  <si>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</si>
  <si>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</si>
  <si>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</si>
  <si>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</si>
  <si>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</si>
  <si>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</si>
  <si>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</si>
  <si>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</si>
  <si>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</si>
  <si>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</si>
  <si>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</si>
  <si>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</si>
  <si>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</si>
  <si>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</si>
  <si>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</si>
  <si>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</si>
  <si>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</si>
  <si>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</si>
  <si>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</si>
  <si>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</si>
  <si>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</si>
  <si>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</si>
  <si>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</si>
  <si>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</si>
  <si>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</si>
  <si>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</si>
  <si>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</si>
  <si>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</si>
  <si>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</si>
  <si>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</si>
  <si>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</si>
  <si>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</si>
  <si>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</si>
  <si>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</si>
  <si>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</si>
  <si>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</si>
  <si>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</si>
  <si>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</si>
  <si>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</si>
  <si>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</si>
  <si>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</si>
  <si>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</si>
  <si>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</si>
  <si>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</si>
  <si>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</si>
  <si>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</si>
  <si>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</si>
  <si>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</si>
  <si>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</si>
  <si>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</si>
  <si>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</si>
  <si>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</si>
  <si>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</si>
  <si>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</si>
  <si>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</si>
  <si>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</si>
  <si>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</si>
  <si>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</si>
  <si>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</si>
  <si>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</si>
  <si>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</si>
  <si>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</si>
  <si>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</si>
  <si>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</si>
  <si>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</si>
  <si>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</si>
  <si>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</si>
  <si>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</si>
  <si>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</si>
  <si>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</si>
  <si>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</si>
  <si>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</si>
  <si>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</si>
  <si>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</si>
  <si>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</si>
  <si>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</si>
  <si>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</si>
  <si>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</si>
  <si>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</si>
  <si>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</si>
  <si>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</si>
  <si>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</si>
  <si>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</si>
  <si>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</si>
  <si>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</si>
  <si>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</si>
  <si>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</si>
  <si>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</si>
  <si>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</si>
  <si>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</si>
  <si>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</si>
  <si>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</si>
  <si>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</si>
  <si>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</si>
  <si>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</si>
  <si>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</si>
  <si>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</si>
  <si>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</si>
  <si>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</si>
  <si>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</si>
  <si>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</si>
  <si>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</si>
  <si>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</si>
  <si>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</si>
  <si>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</si>
  <si>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</si>
  <si>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</si>
  <si>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</si>
  <si>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</si>
  <si>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</si>
  <si>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</si>
  <si>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</si>
  <si>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</si>
  <si>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</si>
  <si>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</si>
  <si>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</si>
  <si>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</si>
  <si>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</si>
  <si>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</si>
  <si>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</si>
  <si>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</si>
  <si>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</si>
  <si>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</si>
  <si>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</si>
  <si>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</si>
  <si>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</si>
  <si>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</si>
  <si>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</si>
  <si>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</si>
  <si>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</si>
  <si>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</si>
  <si>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</si>
  <si>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</si>
  <si>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</si>
  <si>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</si>
  <si>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</si>
  <si>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</si>
  <si>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</si>
  <si>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</si>
  <si>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</si>
  <si>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</si>
  <si>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</si>
  <si>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</si>
  <si>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</si>
  <si>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</si>
  <si>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</si>
  <si>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</si>
  <si>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</si>
  <si>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</si>
  <si>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</si>
  <si>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</si>
  <si>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</si>
  <si>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</si>
  <si>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</si>
  <si>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</si>
  <si>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</si>
  <si>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</si>
  <si>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</si>
  <si>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</si>
  <si>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</si>
  <si>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</si>
  <si>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</si>
  <si>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</si>
  <si>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</si>
  <si>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</si>
  <si>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</si>
  <si>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</si>
  <si>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</si>
  <si>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</si>
  <si>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</si>
  <si>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</si>
  <si>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</si>
  <si>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</si>
  <si>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</si>
  <si>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</si>
  <si>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</si>
  <si>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</si>
  <si>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</si>
  <si>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</si>
  <si>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</si>
  <si>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</si>
  <si>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</si>
  <si>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</si>
  <si>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</si>
  <si>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</si>
  <si>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</si>
  <si>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</si>
  <si>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</si>
  <si>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</si>
  <si>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</si>
  <si>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</si>
  <si>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</si>
  <si>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</si>
  <si>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</si>
  <si>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</si>
  <si>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</si>
  <si>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</si>
  <si>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</si>
  <si>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</si>
  <si>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</si>
  <si>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</si>
  <si>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</si>
  <si>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</si>
  <si>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</si>
  <si>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</si>
  <si>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</si>
  <si>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</si>
  <si>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</si>
  <si>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</si>
  <si>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</si>
  <si>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</si>
  <si>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</si>
  <si>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</si>
  <si>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</si>
  <si>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</si>
  <si>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</si>
  <si>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</si>
  <si>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</si>
  <si>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</si>
  <si>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</si>
  <si>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</si>
  <si>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</si>
  <si>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</si>
  <si>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</si>
  <si>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</si>
  <si>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</si>
  <si>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</si>
  <si>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</si>
  <si>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</si>
  <si>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</si>
  <si>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</si>
  <si>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</si>
  <si>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</si>
  <si>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</si>
  <si>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</si>
  <si>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</si>
  <si>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</si>
  <si>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</si>
  <si>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</si>
  <si>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</si>
  <si>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</si>
  <si>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</si>
  <si>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</si>
  <si>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</si>
  <si>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</si>
  <si>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</si>
  <si>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</si>
  <si>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</si>
  <si>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</si>
  <si>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</si>
  <si>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</si>
  <si>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</si>
  <si>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</si>
  <si>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</si>
  <si>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</si>
  <si>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</si>
  <si>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</si>
  <si>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</si>
  <si>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</si>
  <si>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</si>
  <si>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</si>
  <si>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</si>
  <si>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</si>
  <si>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</si>
  <si>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</si>
  <si>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</si>
  <si>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</si>
  <si>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</si>
  <si>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</si>
  <si>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</si>
  <si>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</si>
  <si>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</si>
  <si>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</si>
  <si>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</si>
  <si>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</si>
  <si>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</si>
  <si>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</si>
  <si>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</si>
  <si>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</si>
  <si>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</si>
  <si>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</si>
  <si>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</si>
  <si>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</si>
  <si>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</si>
  <si>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</si>
  <si>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</si>
  <si>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</si>
  <si>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</si>
  <si>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</si>
  <si>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</si>
  <si>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</si>
  <si>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</si>
  <si>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</si>
  <si>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</si>
  <si>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</si>
  <si>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</si>
  <si>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</si>
  <si>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</si>
  <si>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</si>
  <si>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</si>
  <si>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</si>
  <si>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</si>
  <si>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</si>
  <si>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</si>
  <si>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</si>
  <si>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</si>
  <si>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</si>
  <si>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</si>
  <si>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</si>
  <si>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</si>
  <si>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</si>
  <si>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</si>
  <si>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</si>
  <si>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</si>
  <si>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</si>
  <si>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</si>
  <si>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</si>
  <si>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</si>
  <si>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</si>
  <si>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</si>
  <si>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</si>
  <si>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</si>
  <si>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</si>
  <si>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</si>
  <si>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</si>
  <si>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</si>
  <si>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</si>
  <si>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</si>
  <si>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</si>
  <si>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</si>
  <si>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</si>
  <si>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</si>
  <si>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</si>
  <si>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</si>
  <si>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</si>
  <si>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</si>
  <si>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</si>
  <si>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</si>
  <si>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</si>
  <si>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</si>
  <si>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</si>
  <si>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</si>
  <si>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</si>
  <si>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</si>
  <si>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</si>
  <si>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</si>
  <si>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</si>
  <si>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</si>
  <si>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</si>
  <si>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</si>
  <si>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</si>
  <si>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</si>
  <si>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</si>
  <si>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</si>
  <si>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</si>
  <si>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</si>
  <si>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</si>
  <si>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</si>
  <si>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</si>
  <si>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</si>
  <si>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</si>
  <si>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</si>
  <si>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</si>
  <si>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</si>
  <si>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</si>
  <si>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</si>
  <si>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</si>
  <si>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</si>
  <si>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</si>
  <si>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</si>
  <si>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</si>
  <si>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</si>
  <si>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</si>
  <si>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</si>
  <si>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</si>
  <si>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</si>
  <si>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</si>
  <si>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</si>
  <si>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</si>
  <si>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</si>
  <si>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</si>
  <si>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</si>
  <si>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</si>
  <si>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</si>
  <si>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</si>
  <si>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</si>
  <si>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</si>
  <si>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</si>
  <si>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</si>
  <si>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</si>
  <si>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</si>
  <si>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</si>
  <si>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</si>
  <si>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</si>
  <si>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</si>
  <si>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</si>
  <si>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</si>
  <si>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</si>
  <si>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</si>
  <si>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</si>
  <si>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</si>
  <si>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</si>
  <si>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</si>
  <si>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</si>
  <si>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</si>
  <si>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</si>
  <si>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</si>
  <si>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</si>
  <si>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</si>
  <si>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</si>
  <si>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</si>
  <si>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</si>
  <si>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</si>
  <si>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</si>
  <si>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</si>
  <si>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</si>
  <si>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</si>
  <si>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</si>
  <si>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</si>
  <si>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</si>
  <si>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</si>
  <si>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</si>
  <si>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</si>
  <si>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</si>
  <si>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</si>
  <si>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</si>
  <si>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</si>
  <si>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</si>
  <si>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</si>
  <si>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</si>
  <si>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</si>
  <si>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</si>
  <si>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</si>
  <si>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</si>
  <si>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</si>
  <si>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</si>
  <si>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</si>
  <si>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</si>
  <si>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</si>
  <si>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</si>
  <si>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</si>
  <si>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</si>
  <si>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</si>
  <si>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</si>
  <si>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</si>
  <si>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</si>
  <si>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</si>
  <si>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</si>
  <si>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</si>
  <si>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</si>
  <si>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</si>
  <si>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</si>
  <si>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</si>
  <si>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</si>
  <si>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</si>
  <si>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</si>
  <si>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</si>
  <si>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</si>
  <si>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</si>
  <si>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</si>
  <si>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</si>
  <si>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</si>
  <si>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</si>
  <si>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</si>
  <si>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</si>
  <si>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</si>
  <si>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</si>
  <si>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</si>
  <si>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</si>
  <si>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</si>
  <si>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</si>
  <si>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</si>
  <si>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</si>
  <si>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</si>
  <si>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</si>
  <si>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</si>
  <si>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</si>
  <si>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</si>
  <si>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</si>
  <si>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</si>
  <si>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</si>
  <si>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</si>
  <si>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</si>
  <si>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</si>
  <si>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</si>
  <si>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</si>
  <si>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</si>
  <si>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</si>
  <si>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</si>
  <si>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</si>
  <si>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</si>
  <si>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</si>
  <si>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</si>
  <si>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</si>
  <si>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</si>
  <si>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</si>
  <si>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</si>
  <si>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</si>
  <si>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</si>
  <si>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</si>
  <si>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</si>
  <si>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</si>
  <si>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</si>
  <si>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</si>
  <si>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</si>
  <si>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</si>
  <si>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</si>
  <si>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</si>
  <si>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</si>
  <si>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</si>
  <si>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</si>
  <si>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</si>
  <si>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</si>
  <si>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</si>
  <si>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</si>
  <si>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</si>
  <si>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</si>
  <si>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</si>
  <si>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</si>
  <si>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</si>
  <si>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</si>
  <si>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</si>
  <si>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</si>
  <si>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</si>
  <si>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</si>
  <si>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</si>
  <si>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</si>
  <si>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</si>
  <si>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</si>
  <si>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</si>
  <si>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</si>
  <si>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</si>
  <si>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</si>
  <si>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</si>
  <si>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</si>
  <si>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</si>
  <si>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</si>
  <si>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</si>
  <si>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</si>
  <si>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</si>
  <si>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</si>
  <si>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</si>
  <si>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</si>
  <si>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</si>
  <si>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</si>
  <si>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</si>
  <si>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</si>
  <si>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</si>
  <si>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</si>
  <si>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</si>
  <si>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</si>
  <si>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</si>
  <si>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</si>
  <si>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</si>
  <si>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</si>
  <si>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</si>
  <si>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</si>
  <si>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</si>
  <si>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</si>
  <si>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</si>
  <si>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</si>
  <si>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</si>
  <si>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</si>
  <si>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</si>
  <si>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</si>
  <si>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</si>
  <si>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</si>
  <si>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</si>
  <si>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</si>
  <si>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</si>
  <si>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</si>
  <si>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</si>
  <si>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</si>
  <si>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</si>
  <si>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</si>
  <si>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</si>
  <si>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</si>
  <si>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</si>
  <si>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</si>
  <si>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</si>
  <si>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</si>
  <si>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</si>
  <si>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</si>
  <si>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</si>
  <si>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</si>
  <si>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</si>
  <si>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</si>
  <si>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</si>
  <si>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</si>
  <si>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</si>
  <si>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</si>
  <si>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</si>
  <si>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</si>
  <si>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</si>
  <si>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</si>
  <si>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</si>
  <si>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</si>
  <si>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</si>
  <si>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</si>
  <si>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</si>
  <si>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</si>
  <si>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</si>
  <si>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</si>
  <si>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</si>
  <si>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</si>
  <si>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</si>
  <si>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</si>
  <si>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</si>
  <si>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</si>
  <si>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</si>
  <si>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</si>
  <si>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</si>
  <si>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</si>
  <si>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</si>
  <si>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</si>
  <si>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</si>
  <si>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</si>
  <si>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</si>
  <si>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</si>
  <si>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</si>
  <si>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</si>
  <si>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</si>
  <si>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</si>
  <si>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</si>
  <si>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</si>
  <si>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</si>
  <si>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</si>
  <si>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</si>
  <si>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</si>
  <si>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</si>
  <si>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</si>
  <si>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</si>
  <si>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</si>
  <si>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</si>
  <si>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</si>
  <si>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</si>
  <si>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</si>
  <si>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</si>
  <si>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</si>
  <si>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</si>
  <si>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</si>
  <si>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</si>
  <si>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</si>
  <si>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</si>
  <si>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</si>
  <si>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</si>
  <si>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</si>
  <si>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</si>
  <si>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</si>
  <si>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</si>
  <si>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</si>
  <si>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</si>
  <si>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</si>
  <si>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</si>
  <si>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</si>
  <si>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</si>
  <si>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</si>
  <si>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</si>
  <si>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</si>
  <si>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</si>
  <si>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</si>
  <si>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</si>
  <si>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</si>
  <si>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</si>
  <si>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</si>
  <si>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</si>
  <si>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</si>
  <si>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</si>
  <si>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</si>
  <si>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</si>
  <si>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</si>
  <si>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</si>
  <si>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</si>
  <si>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</si>
  <si>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</si>
  <si>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</si>
  <si>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</si>
  <si>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</si>
  <si>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</si>
  <si>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</si>
  <si>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</si>
  <si>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</si>
  <si>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</si>
  <si>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</si>
  <si>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</si>
  <si>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</si>
  <si>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</si>
  <si>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</si>
  <si>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</si>
  <si>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</si>
  <si>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</si>
  <si>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</si>
  <si>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</si>
  <si>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</si>
  <si>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</si>
  <si>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</si>
  <si>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</si>
  <si>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</si>
  <si>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</si>
  <si>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</si>
  <si>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</si>
  <si>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</si>
  <si>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</si>
  <si>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</si>
  <si>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</si>
  <si>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</si>
  <si>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</si>
  <si>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</si>
  <si>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</si>
  <si>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</si>
  <si>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</si>
  <si>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</si>
  <si>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</si>
  <si>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</si>
  <si>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</si>
  <si>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</si>
  <si>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</si>
  <si>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</si>
  <si>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</si>
  <si>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</si>
  <si>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</si>
  <si>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</si>
  <si>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</si>
  <si>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</si>
  <si>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</si>
  <si>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</si>
  <si>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</si>
  <si>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</si>
  <si>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</si>
  <si>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</si>
  <si>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</si>
  <si>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</si>
  <si>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</si>
  <si>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</si>
  <si>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</si>
  <si>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</si>
  <si>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</si>
  <si>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</si>
  <si>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</si>
  <si>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</si>
  <si>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</si>
  <si>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</si>
  <si>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</si>
  <si>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</si>
  <si>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</si>
  <si>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</si>
  <si>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</si>
  <si>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</si>
  <si>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</si>
  <si>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</si>
  <si>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</si>
  <si>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</si>
  <si>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</si>
  <si>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</si>
  <si>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</si>
  <si>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</si>
  <si>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</si>
  <si>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</si>
  <si>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</si>
  <si>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</si>
  <si>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</si>
  <si>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</si>
  <si>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</si>
  <si>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</si>
  <si>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</si>
  <si>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</si>
  <si>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</si>
  <si>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</si>
  <si>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</si>
  <si>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</si>
  <si>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</si>
  <si>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</si>
  <si>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</si>
  <si>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</si>
  <si>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</si>
  <si>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</si>
  <si>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</si>
  <si>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</si>
  <si>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</si>
  <si>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</si>
  <si>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</si>
  <si>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</si>
  <si>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</si>
  <si>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</si>
  <si>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</si>
  <si>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</si>
  <si>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</si>
  <si>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</si>
  <si>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</si>
  <si>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</si>
  <si>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</si>
  <si>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</si>
  <si>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</si>
  <si>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</si>
  <si>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</si>
  <si>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</si>
  <si>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</si>
  <si>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</si>
  <si>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</si>
  <si>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</si>
  <si>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</si>
  <si>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</si>
  <si>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</si>
  <si>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</si>
  <si>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</si>
  <si>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</si>
  <si>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</si>
  <si>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</si>
  <si>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</si>
  <si>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</si>
  <si>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</si>
  <si>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</si>
  <si>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</si>
  <si>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</si>
  <si>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</si>
  <si>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</si>
  <si>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</si>
  <si>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</si>
  <si>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</si>
  <si>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</si>
  <si>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</si>
  <si>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</si>
  <si>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</si>
  <si>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</si>
  <si>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</si>
  <si>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</si>
  <si>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</si>
  <si>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</si>
  <si>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</si>
  <si>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</si>
  <si>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</si>
  <si>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</si>
  <si>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</si>
  <si>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</si>
  <si>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</si>
  <si>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</si>
  <si>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</si>
  <si>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</si>
  <si>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</si>
  <si>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</si>
  <si>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</si>
  <si>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</si>
  <si>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</si>
  <si>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</si>
  <si>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</si>
  <si>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</si>
  <si>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</si>
  <si>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</si>
  <si>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</si>
  <si>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</si>
  <si>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</si>
  <si>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</si>
  <si>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</si>
  <si>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</si>
  <si>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</si>
  <si>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</si>
  <si>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</si>
  <si>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</si>
  <si>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</si>
  <si>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</si>
  <si>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</si>
  <si>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</si>
  <si>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</si>
  <si>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</si>
  <si>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</si>
  <si>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</si>
  <si>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</si>
  <si>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</si>
  <si>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</si>
  <si>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</si>
  <si>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</si>
  <si>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</si>
  <si>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</si>
  <si>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</si>
  <si>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</si>
  <si>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</si>
  <si>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</si>
  <si>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</si>
  <si>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</si>
  <si>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</si>
  <si>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</si>
  <si>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</si>
  <si>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</si>
  <si>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</si>
  <si>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</si>
  <si>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</si>
  <si>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</si>
  <si>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</si>
  <si>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</si>
  <si>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</si>
  <si>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</si>
  <si>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</si>
  <si>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</si>
  <si>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</si>
  <si>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</si>
  <si>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</si>
  <si>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</si>
  <si>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</si>
  <si>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</si>
  <si>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</si>
  <si>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</si>
  <si>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</si>
  <si>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</si>
  <si>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</si>
  <si>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</si>
  <si>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</si>
  <si>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</si>
  <si>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</si>
  <si>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</si>
  <si>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</si>
  <si>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</si>
  <si>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</si>
  <si>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</si>
  <si>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</si>
  <si>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</si>
  <si>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</si>
  <si>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</si>
  <si>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</si>
  <si>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</si>
  <si>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</si>
  <si>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</si>
  <si>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</si>
  <si>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</si>
  <si>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</si>
  <si>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</si>
  <si>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</si>
  <si>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</si>
  <si>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</si>
  <si>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</si>
  <si>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</si>
  <si>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</si>
  <si>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</si>
  <si>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</si>
  <si>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</si>
  <si>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</si>
  <si>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</si>
  <si>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</si>
  <si>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</si>
  <si>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</si>
  <si>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</si>
  <si>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</si>
  <si>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</si>
  <si>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</si>
  <si>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</si>
  <si>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</si>
  <si>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</si>
  <si>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</si>
  <si>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</si>
  <si>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</si>
  <si>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</si>
  <si>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</si>
  <si>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</si>
  <si>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</si>
  <si>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</si>
  <si>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</si>
  <si>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</si>
  <si>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</si>
  <si>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</si>
  <si>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</si>
  <si>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</si>
  <si>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</si>
  <si>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</si>
  <si>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</si>
  <si>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</si>
  <si>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</si>
  <si>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</si>
  <si>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</si>
  <si>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</si>
  <si>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</si>
  <si>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</si>
  <si>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</si>
  <si>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</si>
  <si>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</si>
  <si>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</si>
  <si>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</si>
  <si>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</si>
  <si>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</si>
  <si>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</si>
  <si>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</si>
  <si>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</si>
  <si>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</si>
  <si>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</si>
  <si>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</si>
  <si>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</si>
  <si>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</si>
  <si>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</si>
  <si>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</si>
  <si>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</si>
  <si>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</si>
  <si>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</si>
  <si>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</si>
  <si>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</si>
  <si>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</si>
  <si>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</si>
  <si>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</si>
  <si>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</si>
  <si>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</si>
  <si>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</si>
  <si>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</si>
  <si>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</si>
  <si>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</si>
  <si>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</si>
  <si>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</si>
  <si>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</si>
  <si>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</si>
  <si>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</si>
  <si>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</si>
  <si>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</si>
  <si>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</si>
  <si>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</si>
  <si>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</si>
  <si>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</si>
  <si>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</si>
  <si>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</si>
  <si>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</si>
  <si>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</si>
  <si>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</si>
  <si>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</si>
  <si>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</si>
  <si>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</si>
  <si>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</si>
  <si>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</si>
  <si>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</si>
  <si>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</si>
  <si>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</si>
  <si>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</si>
  <si>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</si>
  <si>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</si>
  <si>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</si>
  <si>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</si>
  <si>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</si>
  <si>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</si>
  <si>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</si>
  <si>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</si>
  <si>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</si>
  <si>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</si>
  <si>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</si>
  <si>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</si>
  <si>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</si>
  <si>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</si>
  <si>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</si>
  <si>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</si>
  <si>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</si>
  <si>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</si>
  <si>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</si>
  <si>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</si>
  <si>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</si>
  <si>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</si>
  <si>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</si>
  <si>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</si>
  <si>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</si>
  <si>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</si>
  <si>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</si>
  <si>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</si>
  <si>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</si>
  <si>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</si>
  <si>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</si>
  <si>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</si>
  <si>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</si>
  <si>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</si>
  <si>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</si>
  <si>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</si>
  <si>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</si>
  <si>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</si>
  <si>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</si>
  <si>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</si>
  <si>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</si>
  <si>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</si>
  <si>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</si>
  <si>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</si>
  <si>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</si>
  <si>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</si>
  <si>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</si>
  <si>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</si>
  <si>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</si>
  <si>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</si>
  <si>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</si>
  <si>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</si>
  <si>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</si>
  <si>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</si>
  <si>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</si>
  <si>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</si>
  <si>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</si>
  <si>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</si>
  <si>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</si>
  <si>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</si>
  <si>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</si>
  <si>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</si>
  <si>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</si>
  <si>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</si>
  <si>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</si>
  <si>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</si>
  <si>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</si>
  <si>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</si>
  <si>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</si>
  <si>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</si>
  <si>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</si>
  <si>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</si>
  <si>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</si>
  <si>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</si>
  <si>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</si>
  <si>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</si>
  <si>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</si>
  <si>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</si>
  <si>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</si>
  <si>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</si>
  <si>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</si>
  <si>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</si>
  <si>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</si>
  <si>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</si>
  <si>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</si>
  <si>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</si>
  <si>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</si>
  <si>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</si>
  <si>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</si>
  <si>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</si>
  <si>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</si>
  <si>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</si>
  <si>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</si>
  <si>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</si>
  <si>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</si>
  <si>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</si>
  <si>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</si>
  <si>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</si>
  <si>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</si>
  <si>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</si>
  <si>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</si>
  <si>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</si>
  <si>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</si>
  <si>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</si>
  <si>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</si>
  <si>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</si>
  <si>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</si>
  <si>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</si>
  <si>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</si>
  <si>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</si>
  <si>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</si>
  <si>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</si>
  <si>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</si>
  <si>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</si>
  <si>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</si>
  <si>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</si>
  <si>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</si>
  <si>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</si>
  <si>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</si>
  <si>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</si>
  <si>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</si>
  <si>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</si>
  <si>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</si>
  <si>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</si>
  <si>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</si>
  <si>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</si>
  <si>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</si>
  <si>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</si>
  <si>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</si>
  <si>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</si>
  <si>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</si>
  <si>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</si>
  <si>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</si>
  <si>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</si>
  <si>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</si>
  <si>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</si>
  <si>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</si>
  <si>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</si>
  <si>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</si>
  <si>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</si>
  <si>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</si>
  <si>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</si>
  <si>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</si>
  <si>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</si>
  <si>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</si>
  <si>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</si>
  <si>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</si>
  <si>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</si>
  <si>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</si>
  <si>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</si>
  <si>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</si>
  <si>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</si>
  <si>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</si>
  <si>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</si>
  <si>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</si>
  <si>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</si>
  <si>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</si>
  <si>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</si>
  <si>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</si>
  <si>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</si>
  <si>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</si>
  <si>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</si>
  <si>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</si>
  <si>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</si>
  <si>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</si>
  <si>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</si>
  <si>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</si>
  <si>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</si>
  <si>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</si>
  <si>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</si>
  <si>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</si>
  <si>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</si>
  <si>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</si>
  <si>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</si>
  <si>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</si>
  <si>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</si>
  <si>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</si>
  <si>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</si>
  <si>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</si>
  <si>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</si>
  <si>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</si>
  <si>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</si>
  <si>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</si>
  <si>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</si>
  <si>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</si>
  <si>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</si>
  <si>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</si>
  <si>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</si>
  <si>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</si>
  <si>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</si>
  <si>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</si>
  <si>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</si>
  <si>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</si>
  <si>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</si>
  <si>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</si>
  <si>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</si>
  <si>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</si>
  <si>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</si>
  <si>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</si>
  <si>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</si>
  <si>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</si>
  <si>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</si>
  <si>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</si>
  <si>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</si>
  <si>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</si>
  <si>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</si>
  <si>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</si>
  <si>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</si>
  <si>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</si>
  <si>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</si>
  <si>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</si>
  <si>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</si>
  <si>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</si>
  <si>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</si>
  <si>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</si>
  <si>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</si>
  <si>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</si>
  <si>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</si>
  <si>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</si>
  <si>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</si>
  <si>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</si>
  <si>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</si>
  <si>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</si>
  <si>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</si>
  <si>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</si>
  <si>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</si>
  <si>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</si>
  <si>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</si>
  <si>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</si>
  <si>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</si>
  <si>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</si>
  <si>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</si>
  <si>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</si>
  <si>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</si>
  <si>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</si>
  <si>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</si>
  <si>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</si>
  <si>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</si>
  <si>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</si>
  <si>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</si>
  <si>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</si>
  <si>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</si>
  <si>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</si>
  <si>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</si>
  <si>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</si>
  <si>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</si>
  <si>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</si>
  <si>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</si>
  <si>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</si>
  <si>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</si>
  <si>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</si>
  <si>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</si>
  <si>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</si>
  <si>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</si>
  <si>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</si>
  <si>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</si>
  <si>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</si>
  <si>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</si>
  <si>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</si>
  <si>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</si>
  <si>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</si>
  <si>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</si>
  <si>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</si>
  <si>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</si>
  <si>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</si>
  <si>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</si>
  <si>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</si>
  <si>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</si>
  <si>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</si>
  <si>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</si>
  <si>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</si>
  <si>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</si>
  <si>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</si>
  <si>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</si>
  <si>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</si>
  <si>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</si>
  <si>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</si>
  <si>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</si>
  <si>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</si>
  <si>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</si>
  <si>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</si>
  <si>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</si>
  <si>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</si>
  <si>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</si>
  <si>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</si>
  <si>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</si>
  <si>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</si>
  <si>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</si>
  <si>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</si>
  <si>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</si>
  <si>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</si>
  <si>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</si>
  <si>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</si>
  <si>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</si>
  <si>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</si>
  <si>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</si>
  <si>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</si>
  <si>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</si>
  <si>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</si>
  <si>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</si>
  <si>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</si>
  <si>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</si>
  <si>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</si>
  <si>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</si>
  <si>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</si>
  <si>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</si>
  <si>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</si>
  <si>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</si>
  <si>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</si>
  <si>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</si>
  <si>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</si>
  <si>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</si>
  <si>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</si>
  <si>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</si>
  <si>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</si>
  <si>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</si>
  <si>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</si>
  <si>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</si>
  <si>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</si>
  <si>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</si>
  <si>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</si>
  <si>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</si>
  <si>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</si>
  <si>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</si>
  <si>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</si>
  <si>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</si>
  <si>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</si>
  <si>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</si>
  <si>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</si>
  <si>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</si>
  <si>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</si>
  <si>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</si>
  <si>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</si>
  <si>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</si>
  <si>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</si>
  <si>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</si>
  <si>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</si>
  <si>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</si>
  <si>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</si>
  <si>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</si>
  <si>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</si>
  <si>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</si>
  <si>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</si>
  <si>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</si>
  <si>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</si>
  <si>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</si>
  <si>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</si>
  <si>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</si>
  <si>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</si>
  <si>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</si>
  <si>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</si>
  <si>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</si>
  <si>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</si>
  <si>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</si>
  <si>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</si>
  <si>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</si>
  <si>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</si>
  <si>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</si>
  <si>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</si>
  <si>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</si>
  <si>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</si>
  <si>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</si>
  <si>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</si>
  <si>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</si>
  <si>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</si>
  <si>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</si>
  <si>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</si>
  <si>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</si>
  <si>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</si>
  <si>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</si>
  <si>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</si>
  <si>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</si>
  <si>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</si>
  <si>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</si>
  <si>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</si>
  <si>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</si>
  <si>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</si>
  <si>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</si>
  <si>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</si>
  <si>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</si>
  <si>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</si>
  <si>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</si>
  <si>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</si>
  <si>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</si>
  <si>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</si>
  <si>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</si>
  <si>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</si>
  <si>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</si>
  <si>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</si>
  <si>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</si>
  <si>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</si>
  <si>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</si>
  <si>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</si>
  <si>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</si>
  <si>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</si>
  <si>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</si>
  <si>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</si>
  <si>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</si>
  <si>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</si>
  <si>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</si>
  <si>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</si>
  <si>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</si>
  <si>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</si>
  <si>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</si>
  <si>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</si>
  <si>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</si>
  <si>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</si>
  <si>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</si>
  <si>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</si>
  <si>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</si>
  <si>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</si>
  <si>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</si>
  <si>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</si>
  <si>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</si>
  <si>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</si>
  <si>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</si>
  <si>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</si>
  <si>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</si>
  <si>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</si>
  <si>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</si>
  <si>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</si>
  <si>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</si>
  <si>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</si>
  <si>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</si>
  <si>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</si>
  <si>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</si>
  <si>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</si>
  <si>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</si>
  <si>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</si>
  <si>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</si>
  <si>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</si>
  <si>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</si>
  <si>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</si>
  <si>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</si>
  <si>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</si>
  <si>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</si>
  <si>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</si>
  <si>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</si>
  <si>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</si>
  <si>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</si>
  <si>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</si>
  <si>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</si>
  <si>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</si>
  <si>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</si>
  <si>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</si>
  <si>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</si>
  <si>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</si>
  <si>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</si>
  <si>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</si>
  <si>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</si>
  <si>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</si>
  <si>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</si>
  <si>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</si>
  <si>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</si>
  <si>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</si>
  <si>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</si>
  <si>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</si>
  <si>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</si>
  <si>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</si>
  <si>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</si>
  <si>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</si>
  <si>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</si>
  <si>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</si>
  <si>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</si>
  <si>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</si>
  <si>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</si>
  <si>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</si>
  <si>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</si>
  <si>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</si>
  <si>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</si>
  <si>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</si>
  <si>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</si>
  <si>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</si>
  <si>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</si>
  <si>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</si>
  <si>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</si>
  <si>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</si>
  <si>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</si>
  <si>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</si>
  <si>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</si>
  <si>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</si>
  <si>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</si>
  <si>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</si>
  <si>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</si>
  <si>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</si>
  <si>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</si>
  <si>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</si>
  <si>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</si>
  <si>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</si>
  <si>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</si>
  <si>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</si>
  <si>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</si>
  <si>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</si>
  <si>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</si>
  <si>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</si>
  <si>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</si>
  <si>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</si>
  <si>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</si>
  <si>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</si>
  <si>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</si>
  <si>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</si>
  <si>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</si>
  <si>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</si>
  <si>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</si>
  <si>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</si>
  <si>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</si>
  <si>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</si>
  <si>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</si>
  <si>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</si>
  <si>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</si>
  <si>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</si>
  <si>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</si>
  <si>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</si>
  <si>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</si>
  <si>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</si>
  <si>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</si>
  <si>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</si>
  <si>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</si>
  <si>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</si>
  <si>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</si>
  <si>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</si>
  <si>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</si>
  <si>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</si>
  <si>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</si>
  <si>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</si>
  <si>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</si>
  <si>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</si>
  <si>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</si>
  <si>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</si>
  <si>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</si>
  <si>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</si>
  <si>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</si>
  <si>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</si>
  <si>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</si>
  <si>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</si>
  <si>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</si>
  <si>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</si>
  <si>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</si>
  <si>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</si>
  <si>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</si>
  <si>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</si>
  <si>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</si>
  <si>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</si>
  <si>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</si>
  <si>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</si>
  <si>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</si>
  <si>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</si>
  <si>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</si>
  <si>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</si>
  <si>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</si>
  <si>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</si>
  <si>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</si>
  <si>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</si>
  <si>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</si>
  <si>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</si>
  <si>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</si>
  <si>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</si>
  <si>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</si>
  <si>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</si>
  <si>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</si>
  <si>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</si>
  <si>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</si>
  <si>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</si>
  <si>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</si>
  <si>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</si>
  <si>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</si>
  <si>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</si>
  <si>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</si>
  <si>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</si>
  <si>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</si>
  <si>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</si>
  <si>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</si>
  <si>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</si>
  <si>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</si>
  <si>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</si>
  <si>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</si>
  <si>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</si>
  <si>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</si>
  <si>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</si>
  <si>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</si>
  <si>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</si>
  <si>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</si>
  <si>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</si>
  <si>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</si>
  <si>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</si>
  <si>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</si>
  <si>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</si>
  <si>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</si>
  <si>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</si>
  <si>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</si>
  <si>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</si>
  <si>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</si>
  <si>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</si>
  <si>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</si>
  <si>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</si>
  <si>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</si>
  <si>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</si>
  <si>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</si>
  <si>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</si>
  <si>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</si>
  <si>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</si>
  <si>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</si>
  <si>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</si>
  <si>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</si>
  <si>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</si>
  <si>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</si>
  <si>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</si>
  <si>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</si>
  <si>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</si>
  <si>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</si>
  <si>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</si>
  <si>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</si>
  <si>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</si>
  <si>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</si>
  <si>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</si>
  <si>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</si>
  <si>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</si>
  <si>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</si>
  <si>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</si>
  <si>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</si>
  <si>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</si>
  <si>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</si>
  <si>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</si>
  <si>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</si>
  <si>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</si>
  <si>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</si>
  <si>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</si>
  <si>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</si>
  <si>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</si>
  <si>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</si>
  <si>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</si>
  <si>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</si>
  <si>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</si>
  <si>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</si>
  <si>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</si>
  <si>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</si>
  <si>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</si>
  <si>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</si>
  <si>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</si>
  <si>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</si>
  <si>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</si>
  <si>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</si>
  <si>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</si>
  <si>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</si>
  <si>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</si>
  <si>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</si>
  <si>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</si>
  <si>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</si>
  <si>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</si>
  <si>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</si>
  <si>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</si>
  <si>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</si>
  <si>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</si>
  <si>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</si>
  <si>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</si>
  <si>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</si>
  <si>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</si>
  <si>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</si>
  <si>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</si>
  <si>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</si>
  <si>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</si>
  <si>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</si>
  <si>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</si>
  <si>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</si>
  <si>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</si>
  <si>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</si>
  <si>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</si>
  <si>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</si>
  <si>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</si>
  <si>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</si>
  <si>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</si>
  <si>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</si>
  <si>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</si>
  <si>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</si>
  <si>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</si>
  <si>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</si>
  <si>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</si>
  <si>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</si>
  <si>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</si>
  <si>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</si>
  <si>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</si>
  <si>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</si>
  <si>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</si>
  <si>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</si>
  <si>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</si>
  <si>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</si>
  <si>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</si>
  <si>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</si>
  <si>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</si>
  <si>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</si>
  <si>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</si>
  <si>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</si>
  <si>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</si>
  <si>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</si>
  <si>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</si>
  <si>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</si>
  <si>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</si>
  <si>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</si>
  <si>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</si>
  <si>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</si>
  <si>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</si>
  <si>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</si>
  <si>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</si>
  <si>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</si>
  <si>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</si>
  <si>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</si>
  <si>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</si>
  <si>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</si>
  <si>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</si>
  <si>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</si>
  <si>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</si>
  <si>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</si>
  <si>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</si>
  <si>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</si>
  <si>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</si>
  <si>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</si>
  <si>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</si>
  <si>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</si>
  <si>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</si>
  <si>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</si>
  <si>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</si>
  <si>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</si>
  <si>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</si>
  <si>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</si>
  <si>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</si>
  <si>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</si>
  <si>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</si>
  <si>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</si>
  <si>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</si>
  <si>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</si>
  <si>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</si>
  <si>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</si>
  <si>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</si>
  <si>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</si>
  <si>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</si>
  <si>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</si>
  <si>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</si>
  <si>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</si>
  <si>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</si>
  <si>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</si>
  <si>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</si>
  <si>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</si>
  <si>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</si>
  <si>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</si>
  <si>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</si>
  <si>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</si>
  <si>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</si>
  <si>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</si>
  <si>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</si>
  <si>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</si>
  <si>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</si>
  <si>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</si>
  <si>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</si>
  <si>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</si>
  <si>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</si>
  <si>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</si>
  <si>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</si>
  <si>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</si>
  <si>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</si>
  <si>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</si>
  <si>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</si>
  <si>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</si>
  <si>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</si>
  <si>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</si>
  <si>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</si>
  <si>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</si>
  <si>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</si>
  <si>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</si>
  <si>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</si>
  <si>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</si>
  <si>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</si>
  <si>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</si>
  <si>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</si>
  <si>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</si>
  <si>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</si>
  <si>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</si>
  <si>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</si>
  <si>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</si>
  <si>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</si>
  <si>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</si>
  <si>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</si>
  <si>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</si>
  <si>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</si>
  <si>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</si>
  <si>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</si>
  <si>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</si>
  <si>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</si>
  <si>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</si>
  <si>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</si>
  <si>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</si>
  <si>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</si>
  <si>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</si>
  <si>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</si>
  <si>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</si>
  <si>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</si>
  <si>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</si>
  <si>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</si>
  <si>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</si>
  <si>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</si>
  <si>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</si>
  <si>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</si>
  <si>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</si>
  <si>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</si>
  <si>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</si>
  <si>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</si>
  <si>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</si>
  <si>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</si>
  <si>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</si>
  <si>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</si>
  <si>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</si>
  <si>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</si>
  <si>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</si>
  <si>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</si>
  <si>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</si>
  <si>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</si>
  <si>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</si>
  <si>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</si>
  <si>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</si>
  <si>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</si>
  <si>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</si>
  <si>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</si>
  <si>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</si>
  <si>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</si>
  <si>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</si>
  <si>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</si>
  <si>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</si>
  <si>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</si>
  <si>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</si>
  <si>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</si>
  <si>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</si>
  <si>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</si>
  <si>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</si>
  <si>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</si>
  <si>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</si>
  <si>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</si>
  <si>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</si>
  <si>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</si>
  <si>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</si>
  <si>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</si>
  <si>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</si>
  <si>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</si>
  <si>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</si>
  <si>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</si>
  <si>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</si>
  <si>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</si>
  <si>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</si>
  <si>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</si>
  <si>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</si>
  <si>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</si>
  <si>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</si>
  <si>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</si>
  <si>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</si>
  <si>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</si>
  <si>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</si>
  <si>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</si>
  <si>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</si>
  <si>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</si>
  <si>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</si>
  <si>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</si>
  <si>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</si>
  <si>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</si>
  <si>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</si>
  <si>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</si>
  <si>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</si>
  <si>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</si>
  <si>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</si>
  <si>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</si>
  <si>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</si>
  <si>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</si>
  <si>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</si>
  <si>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</si>
  <si>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</si>
  <si>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</si>
  <si>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</si>
  <si>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</si>
  <si>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</si>
  <si>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</si>
  <si>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</si>
  <si>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</si>
  <si>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</si>
  <si>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</si>
  <si>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</si>
  <si>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</si>
  <si>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</si>
  <si>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</si>
  <si>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</si>
  <si>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</si>
  <si>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</si>
  <si>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</si>
  <si>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</si>
  <si>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</si>
  <si>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</si>
  <si>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</si>
  <si>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</si>
  <si>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</si>
  <si>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</si>
  <si>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</si>
  <si>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</si>
  <si>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</si>
  <si>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</si>
  <si>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</si>
  <si>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</si>
  <si>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</si>
  <si>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</si>
  <si>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</si>
  <si>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</si>
  <si>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</si>
  <si>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</si>
  <si>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</si>
  <si>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</si>
  <si>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</si>
  <si>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</si>
  <si>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</si>
  <si>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</si>
  <si>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</si>
  <si>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</si>
  <si>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</si>
  <si>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</si>
  <si>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</si>
  <si>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</si>
  <si>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</si>
  <si>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</si>
  <si>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</si>
  <si>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</si>
  <si>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</si>
  <si>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</si>
  <si>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</si>
  <si>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</si>
  <si>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</si>
  <si>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</si>
  <si>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</si>
  <si>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</si>
  <si>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</si>
  <si>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</si>
  <si>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</si>
  <si>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</si>
  <si>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</si>
  <si>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</si>
  <si>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</si>
  <si>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</si>
  <si>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</si>
  <si>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</si>
  <si>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</si>
  <si>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</si>
  <si>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</si>
  <si>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</si>
  <si>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</si>
  <si>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</si>
  <si>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</si>
  <si>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</si>
  <si>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</si>
  <si>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</si>
  <si>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</si>
  <si>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</si>
  <si>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</si>
  <si>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</si>
  <si>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</si>
  <si>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</si>
  <si>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</si>
  <si>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</si>
  <si>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</si>
  <si>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</si>
  <si>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</si>
  <si>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</si>
  <si>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</si>
  <si>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</si>
  <si>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</si>
  <si>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</si>
  <si>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</si>
  <si>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</si>
  <si>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</si>
  <si>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</si>
  <si>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</si>
  <si>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</si>
  <si>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</si>
  <si>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</si>
  <si>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</si>
  <si>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</si>
  <si>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</si>
  <si>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</si>
  <si>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</si>
  <si>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</si>
  <si>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</si>
  <si>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</si>
  <si>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</si>
  <si>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</si>
  <si>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</si>
  <si>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</si>
  <si>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</si>
  <si>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</si>
  <si>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</si>
  <si>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</si>
  <si>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</si>
  <si>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</si>
  <si>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</si>
  <si>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</si>
  <si>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</si>
  <si>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</si>
  <si>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</si>
  <si>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</si>
  <si>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</si>
  <si>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</si>
  <si>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</si>
  <si>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</si>
  <si>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</si>
  <si>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</si>
  <si>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</si>
  <si>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</si>
  <si>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</si>
  <si>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</si>
  <si>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</si>
  <si>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</si>
  <si>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</si>
  <si>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</si>
  <si>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</si>
  <si>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</si>
  <si>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</si>
  <si>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</si>
  <si>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</si>
  <si>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</si>
  <si>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</si>
  <si>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</si>
  <si>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</si>
  <si>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</si>
  <si>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</si>
  <si>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</si>
  <si>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</si>
  <si>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</si>
  <si>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</si>
  <si>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</si>
  <si>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</si>
  <si>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</si>
  <si>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</si>
  <si>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</si>
  <si>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</si>
  <si>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</si>
  <si>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</si>
  <si>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</si>
  <si>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</si>
  <si>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</si>
  <si>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</si>
  <si>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</si>
  <si>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</si>
  <si>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</si>
  <si>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</si>
  <si>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</si>
  <si>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</si>
  <si>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</si>
  <si>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</si>
  <si>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</si>
  <si>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</si>
  <si>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</si>
  <si>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</si>
  <si>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</si>
  <si>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</si>
  <si>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</si>
  <si>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</si>
  <si>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</si>
  <si>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</si>
  <si>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</si>
  <si>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</si>
  <si>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</si>
  <si>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</si>
  <si>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</si>
  <si>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</si>
  <si>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</si>
  <si>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</si>
  <si>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</si>
  <si>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</si>
  <si>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</si>
  <si>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</si>
  <si>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</si>
  <si>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</si>
  <si>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</si>
  <si>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</si>
  <si>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</si>
  <si>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</si>
  <si>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</si>
  <si>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</si>
  <si>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</si>
  <si>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</si>
  <si>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</si>
  <si>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</si>
  <si>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</si>
  <si>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</si>
  <si>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</si>
  <si>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</si>
  <si>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</si>
  <si>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</si>
  <si>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</si>
  <si>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</si>
  <si>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</si>
  <si>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</si>
  <si>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</si>
  <si>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</si>
  <si>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</si>
  <si>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</si>
  <si>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</si>
  <si>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</si>
  <si>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</si>
  <si>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</si>
  <si>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</si>
  <si>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</si>
  <si>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</si>
  <si>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</si>
  <si>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</si>
  <si>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</si>
  <si>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</si>
  <si>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</si>
  <si>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</si>
  <si>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</si>
  <si>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</si>
  <si>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</si>
  <si>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</si>
  <si>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</si>
  <si>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</si>
  <si>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</si>
  <si>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</si>
  <si>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</si>
  <si>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</si>
  <si>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</si>
  <si>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</si>
  <si>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</si>
  <si>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</si>
  <si>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</si>
  <si>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</si>
  <si>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</si>
  <si>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</si>
  <si>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</si>
  <si>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</si>
  <si>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</si>
  <si>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</si>
  <si>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</si>
  <si>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</si>
  <si>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</si>
  <si>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</si>
  <si>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</si>
  <si>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</si>
  <si>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</si>
  <si>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</si>
  <si>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</si>
  <si>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</si>
  <si>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</si>
  <si>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</si>
  <si>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</si>
  <si>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</si>
  <si>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</si>
  <si>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</si>
  <si>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</si>
  <si>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</si>
  <si>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</si>
  <si>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</si>
  <si>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</si>
  <si>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</si>
  <si>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</si>
  <si>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</si>
  <si>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</si>
  <si>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</si>
  <si>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</si>
  <si>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</si>
  <si>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</si>
  <si>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</si>
  <si>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</si>
  <si>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</si>
  <si>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</si>
  <si>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</si>
  <si>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</si>
  <si>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</si>
  <si>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</si>
  <si>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</si>
  <si>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</si>
  <si>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</si>
  <si>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</si>
  <si>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</si>
  <si>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</si>
  <si>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</si>
  <si>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</si>
  <si>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</si>
  <si>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</si>
  <si>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</si>
  <si>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</si>
  <si>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</si>
  <si>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</si>
  <si>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</si>
  <si>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</si>
  <si>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</si>
  <si>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</si>
  <si>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</si>
  <si>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</si>
  <si>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</si>
  <si>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</si>
  <si>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</si>
  <si>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</si>
  <si>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</si>
  <si>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</si>
  <si>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</si>
  <si>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</si>
  <si>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</si>
  <si>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</si>
  <si>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</si>
  <si>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</si>
  <si>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</si>
  <si>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</si>
  <si>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</si>
  <si>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</si>
  <si>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</si>
  <si>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</si>
  <si>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</si>
  <si>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</si>
  <si>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</si>
  <si>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</si>
  <si>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</si>
  <si>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</si>
  <si>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</si>
  <si>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</si>
  <si>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</si>
  <si>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</si>
  <si>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</si>
  <si>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</si>
  <si>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</si>
  <si>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</si>
  <si>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</si>
  <si>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</si>
  <si>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</si>
  <si>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</si>
  <si>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</si>
  <si>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</si>
  <si>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</si>
  <si>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</si>
  <si>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</si>
  <si>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</si>
  <si>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</si>
  <si>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</si>
  <si>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</si>
  <si>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</si>
  <si>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</si>
  <si>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</si>
  <si>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</si>
  <si>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</si>
  <si>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</si>
  <si>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</si>
  <si>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</si>
  <si>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</si>
  <si>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</si>
  <si>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</si>
  <si>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</si>
  <si>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</si>
  <si>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</si>
  <si>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</si>
  <si>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</si>
  <si>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</si>
  <si>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</si>
  <si>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</si>
  <si>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</si>
  <si>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</si>
  <si>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</si>
  <si>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</si>
  <si>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</si>
  <si>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</si>
  <si>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</si>
  <si>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</si>
  <si>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</si>
  <si>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</si>
  <si>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</si>
  <si>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</si>
  <si>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</si>
  <si>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</si>
  <si>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</si>
  <si>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</si>
  <si>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</si>
  <si>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</si>
  <si>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</si>
  <si>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</si>
  <si>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</si>
  <si>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</si>
  <si>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</si>
  <si>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</si>
  <si>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</si>
  <si>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</si>
  <si>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</si>
  <si>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</si>
  <si>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</si>
  <si>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</si>
  <si>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</si>
  <si>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</si>
  <si>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</si>
  <si>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</si>
  <si>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</si>
  <si>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</si>
  <si>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</si>
  <si>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</si>
  <si>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</si>
  <si>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</si>
  <si>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</si>
  <si>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</si>
  <si>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</si>
  <si>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</si>
  <si>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</si>
  <si>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</si>
  <si>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</si>
  <si>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</si>
  <si>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</si>
  <si>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</si>
  <si>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</si>
  <si>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</si>
  <si>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</si>
  <si>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</si>
  <si>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</si>
  <si>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</si>
  <si>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</si>
  <si>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</si>
  <si>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</si>
  <si>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</si>
  <si>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</si>
  <si>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</si>
  <si>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</si>
  <si>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</si>
  <si>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</si>
  <si>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</si>
  <si>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</si>
  <si>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</si>
  <si>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</si>
  <si>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</si>
  <si>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</si>
  <si>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</si>
  <si>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</si>
  <si>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</si>
  <si>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</si>
  <si>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</si>
  <si>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</si>
  <si>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</si>
  <si>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</si>
  <si>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</si>
  <si>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</si>
  <si>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</si>
  <si>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</si>
  <si>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</si>
  <si>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</si>
  <si>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</si>
  <si>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</si>
  <si>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</si>
  <si>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</si>
  <si>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</si>
  <si>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</si>
  <si>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</si>
  <si>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</si>
  <si>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</si>
  <si>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</si>
  <si>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</si>
  <si>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</si>
  <si>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</si>
  <si>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</si>
  <si>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</si>
  <si>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</si>
  <si>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</si>
  <si>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</si>
  <si>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</si>
  <si>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</si>
  <si>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</si>
  <si>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</si>
  <si>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</si>
  <si>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</si>
  <si>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</si>
  <si>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</si>
  <si>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</si>
  <si>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</si>
  <si>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</si>
  <si>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</si>
  <si>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</si>
  <si>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</si>
  <si>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</si>
  <si>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</si>
  <si>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</si>
  <si>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</si>
  <si>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</si>
  <si>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</si>
  <si>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</si>
  <si>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</si>
  <si>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</si>
  <si>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</si>
  <si>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</si>
  <si>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</si>
  <si>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</si>
  <si>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</si>
  <si>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</si>
  <si>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</si>
  <si>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</si>
  <si>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</si>
  <si>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</si>
  <si>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</si>
  <si>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</si>
  <si>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</si>
  <si>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</si>
  <si>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</si>
  <si>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</si>
  <si>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</si>
  <si>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</si>
  <si>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</si>
  <si>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</si>
  <si>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</si>
  <si>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</si>
  <si>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</si>
  <si>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</si>
  <si>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</si>
  <si>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</si>
  <si>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</si>
  <si>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</si>
  <si>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</si>
  <si>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</si>
  <si>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</si>
  <si>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</si>
  <si>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</si>
  <si>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</si>
  <si>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</si>
  <si>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</si>
  <si>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</si>
  <si>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</si>
  <si>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</si>
  <si>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</si>
  <si>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</si>
  <si>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</si>
  <si>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</si>
  <si>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</si>
  <si>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</si>
  <si>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</si>
  <si>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</si>
  <si>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</si>
  <si>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</si>
  <si>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</si>
  <si>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</si>
  <si>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</si>
  <si>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</si>
  <si>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</si>
  <si>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</si>
  <si>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</si>
  <si>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</si>
  <si>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</si>
  <si>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</si>
  <si>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</si>
  <si>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</si>
  <si>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</si>
  <si>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</si>
  <si>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</si>
  <si>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</si>
  <si>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</si>
  <si>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</si>
  <si>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</si>
  <si>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</si>
  <si>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</si>
  <si>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</si>
  <si>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</si>
  <si>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</si>
  <si>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</si>
  <si>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</si>
  <si>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</si>
  <si>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</si>
  <si>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</si>
  <si>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</si>
  <si>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</si>
  <si>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</si>
  <si>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</si>
  <si>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</si>
  <si>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</si>
  <si>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</si>
  <si>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</si>
  <si>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</si>
  <si>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</si>
  <si>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</si>
  <si>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</si>
  <si>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</si>
  <si>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</si>
  <si>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</si>
  <si>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</si>
  <si>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</si>
  <si>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</si>
  <si>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</si>
  <si>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</si>
  <si>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</si>
  <si>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</si>
  <si>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</si>
  <si>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</si>
  <si>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</si>
  <si>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</si>
  <si>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</si>
  <si>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</si>
  <si>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</si>
  <si>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</si>
  <si>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</si>
  <si>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</si>
  <si>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</si>
  <si>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</si>
  <si>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</si>
  <si>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</si>
  <si>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</si>
  <si>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</si>
  <si>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</si>
  <si>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</si>
  <si>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</si>
  <si>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</si>
  <si>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</si>
  <si>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</si>
  <si>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</si>
  <si>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</si>
  <si>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</si>
  <si>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</si>
  <si>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</si>
  <si>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</si>
  <si>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</si>
  <si>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</si>
  <si>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</si>
  <si>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</si>
  <si>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</si>
  <si>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</si>
  <si>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</si>
  <si>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</si>
  <si>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</si>
  <si>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</si>
  <si>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</si>
  <si>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</si>
  <si>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</si>
  <si>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</si>
  <si>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</si>
  <si>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</si>
  <si>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</si>
  <si>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</si>
  <si>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</si>
  <si>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</si>
  <si>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</si>
  <si>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</si>
  <si>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</si>
  <si>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</si>
  <si>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</si>
  <si>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</si>
  <si>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</si>
  <si>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</si>
  <si>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</si>
  <si>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</si>
  <si>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</si>
  <si>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</si>
  <si>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</si>
  <si>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</si>
  <si>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</si>
  <si>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</si>
  <si>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</si>
  <si>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</si>
  <si>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</si>
  <si>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</si>
  <si>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</si>
  <si>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</si>
  <si>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</si>
  <si>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</si>
  <si>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</si>
  <si>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</si>
  <si>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</si>
  <si>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</si>
  <si>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</si>
  <si>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</si>
  <si>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</si>
  <si>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</si>
  <si>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</si>
  <si>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</si>
  <si>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</si>
  <si>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</si>
  <si>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</si>
  <si>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</si>
  <si>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</si>
  <si>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</si>
  <si>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</si>
  <si>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</si>
  <si>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</si>
  <si>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</si>
  <si>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</si>
  <si>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</si>
  <si>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</si>
  <si>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</si>
  <si>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</si>
  <si>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</si>
  <si>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</si>
  <si>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</si>
  <si>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</si>
  <si>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</si>
  <si>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</si>
  <si>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</si>
  <si>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</si>
  <si>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</si>
  <si>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</si>
  <si>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</si>
  <si>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</si>
  <si>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</si>
  <si>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</si>
  <si>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</si>
  <si>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</si>
  <si>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</si>
  <si>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</si>
  <si>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</si>
  <si>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</si>
  <si>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</si>
  <si>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</si>
  <si>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</si>
  <si>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</si>
  <si>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</si>
  <si>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</si>
  <si>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</si>
  <si>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</si>
  <si>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</si>
  <si>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</si>
  <si>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</si>
  <si>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</si>
  <si>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</si>
  <si>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</si>
  <si>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</si>
  <si>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</si>
  <si>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</si>
  <si>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</si>
  <si>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</si>
  <si>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</si>
  <si>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</si>
  <si>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</si>
  <si>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</si>
  <si>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</si>
  <si>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</si>
  <si>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</si>
  <si>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</si>
  <si>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</si>
  <si>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</si>
  <si>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</si>
  <si>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</si>
  <si>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</si>
  <si>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</si>
  <si>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</si>
  <si>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</si>
  <si>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</si>
  <si>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</si>
  <si>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</si>
  <si>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</si>
  <si>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</si>
  <si>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</si>
  <si>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</si>
  <si>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</si>
  <si>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</si>
  <si>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</si>
  <si>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</si>
  <si>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</si>
  <si>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</si>
  <si>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</si>
  <si>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</si>
  <si>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</si>
  <si>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</si>
  <si>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</si>
  <si>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</si>
  <si>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</si>
  <si>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</si>
  <si>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</si>
  <si>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</si>
  <si>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</si>
  <si>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</si>
  <si>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</si>
  <si>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</si>
  <si>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</si>
  <si>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</si>
  <si>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</si>
  <si>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</si>
  <si>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</si>
  <si>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</si>
  <si>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</si>
  <si>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</si>
  <si>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</si>
  <si>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</si>
  <si>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</si>
  <si>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</si>
  <si>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</si>
  <si>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</si>
  <si>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</si>
  <si>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</si>
  <si>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</si>
  <si>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</si>
  <si>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</si>
  <si>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</si>
  <si>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</si>
  <si>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</si>
  <si>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</si>
  <si>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</si>
  <si>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</si>
  <si>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</si>
  <si>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</si>
  <si>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</si>
  <si>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</si>
  <si>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</si>
  <si>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</si>
  <si>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</si>
  <si>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</si>
  <si>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</si>
  <si>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</si>
  <si>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</si>
  <si>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</si>
  <si>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</si>
  <si>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</si>
  <si>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</si>
  <si>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</si>
  <si>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</si>
  <si>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</si>
  <si>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</si>
  <si>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</si>
  <si>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</si>
  <si>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</si>
  <si>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</si>
  <si>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</si>
  <si>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</si>
  <si>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</si>
  <si>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</si>
  <si>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</si>
  <si>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</si>
  <si>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</si>
  <si>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</si>
  <si>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</si>
  <si>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</si>
  <si>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</si>
  <si>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</si>
  <si>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</si>
  <si>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</si>
  <si>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</si>
  <si>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</si>
  <si>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</si>
  <si>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</si>
  <si>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</si>
  <si>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</si>
  <si>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</si>
  <si>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</si>
  <si>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</si>
  <si>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</si>
  <si>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</si>
  <si>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</si>
  <si>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</si>
  <si>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</si>
  <si>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</si>
  <si>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</si>
  <si>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</si>
  <si>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</si>
  <si>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</si>
  <si>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</si>
  <si>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</si>
  <si>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</si>
  <si>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</si>
  <si>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</si>
  <si>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</si>
  <si>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</si>
  <si>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</si>
  <si>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</si>
  <si>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</si>
  <si>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</si>
  <si>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</si>
  <si>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</si>
  <si>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</si>
  <si>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</si>
  <si>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</si>
  <si>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</si>
  <si>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</si>
  <si>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</si>
  <si>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</si>
  <si>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</si>
  <si>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</si>
  <si>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</si>
  <si>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</si>
  <si>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</si>
  <si>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</si>
  <si>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</si>
  <si>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</si>
  <si>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</si>
  <si>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</si>
  <si>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</si>
  <si>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</si>
  <si>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</si>
  <si>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</si>
  <si>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</si>
  <si>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</si>
  <si>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</si>
  <si>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</si>
  <si>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</si>
  <si>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</si>
  <si>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</si>
  <si>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</si>
  <si>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</si>
  <si>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</si>
  <si>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</si>
  <si>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</si>
  <si>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</si>
  <si>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</si>
  <si>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</si>
  <si>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</si>
  <si>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</si>
  <si>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</si>
  <si>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</si>
  <si>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</si>
  <si>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</si>
  <si>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</si>
  <si>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</si>
  <si>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</si>
  <si>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</si>
  <si>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</si>
  <si>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</si>
  <si>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</si>
  <si>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</si>
  <si>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</si>
  <si>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</si>
  <si>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</si>
  <si>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</si>
  <si>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</si>
  <si>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</si>
  <si>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</si>
  <si>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</si>
  <si>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</si>
  <si>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</si>
  <si>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</si>
  <si>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</si>
  <si>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</si>
  <si>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</si>
  <si>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</si>
  <si>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</si>
  <si>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</si>
  <si>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</si>
  <si>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</si>
  <si>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</si>
  <si>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</si>
  <si>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</si>
  <si>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</si>
  <si>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</si>
  <si>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</si>
  <si>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</si>
  <si>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</si>
  <si>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</si>
  <si>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</si>
  <si>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</si>
  <si>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</si>
  <si>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</si>
  <si>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</si>
  <si>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</si>
  <si>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</si>
  <si>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</si>
  <si>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</si>
  <si>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</si>
  <si>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</si>
  <si>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</si>
  <si>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</si>
  <si>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</si>
  <si>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</si>
  <si>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</si>
  <si>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</si>
  <si>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</si>
  <si>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</si>
  <si>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</si>
  <si>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</si>
  <si>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</si>
  <si>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</si>
  <si>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</si>
  <si>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</si>
  <si>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</si>
  <si>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</si>
  <si>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</si>
  <si>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</si>
  <si>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</si>
  <si>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</si>
  <si>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</si>
  <si>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</si>
  <si>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</si>
  <si>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</si>
  <si>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</si>
  <si>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</si>
  <si>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</si>
  <si>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</si>
  <si>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</si>
  <si>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</si>
  <si>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</si>
  <si>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</si>
  <si>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</si>
  <si>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</si>
  <si>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</si>
  <si>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</si>
  <si>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</si>
  <si>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</si>
  <si>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</si>
  <si>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</si>
  <si>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</si>
  <si>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</si>
  <si>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</si>
  <si>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</si>
  <si>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</si>
  <si>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</si>
  <si>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</si>
  <si>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</si>
  <si>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</si>
  <si>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</si>
  <si>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</si>
  <si>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</si>
  <si>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</si>
  <si>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</si>
  <si>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</si>
  <si>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</si>
  <si>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</si>
  <si>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</si>
  <si>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</si>
  <si>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</si>
  <si>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</si>
  <si>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</si>
  <si>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</si>
  <si>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</si>
  <si>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</si>
  <si>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</si>
  <si>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</si>
  <si>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</si>
  <si>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</si>
  <si>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</si>
  <si>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</si>
  <si>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</si>
  <si>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</si>
  <si>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</si>
  <si>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</si>
  <si>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</si>
  <si>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</si>
  <si>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</si>
  <si>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</si>
  <si>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</si>
  <si>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</si>
  <si>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</si>
  <si>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</si>
  <si>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</si>
  <si>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</si>
  <si>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</si>
  <si>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</si>
  <si>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</si>
  <si>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</si>
  <si>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</si>
  <si>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</si>
  <si>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</si>
  <si>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</si>
  <si>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</si>
  <si>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</si>
  <si>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</si>
  <si>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</si>
  <si>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</si>
  <si>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</si>
  <si>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</si>
  <si>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</si>
  <si>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</si>
  <si>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</si>
  <si>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</si>
  <si>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</si>
  <si>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</si>
  <si>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</si>
  <si>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</si>
  <si>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</si>
  <si>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</si>
  <si>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</si>
  <si>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</si>
  <si>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</si>
  <si>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</si>
  <si>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</si>
  <si>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</si>
  <si>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</si>
  <si>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</si>
  <si>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</si>
  <si>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</si>
  <si>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</si>
  <si>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</si>
  <si>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</si>
  <si>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</si>
  <si>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</si>
  <si>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</si>
  <si>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</si>
  <si>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</si>
  <si>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</si>
  <si>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</si>
  <si>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</si>
  <si>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</si>
  <si>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</si>
  <si>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</si>
  <si>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</si>
  <si>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</si>
  <si>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</si>
  <si>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</si>
  <si>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</si>
  <si>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</si>
  <si>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</si>
  <si>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</si>
  <si>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</si>
  <si>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</si>
  <si>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</si>
  <si>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</si>
  <si>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</si>
  <si>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</si>
  <si>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</si>
  <si>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</si>
  <si>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</si>
  <si>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</si>
  <si>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</si>
  <si>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</si>
  <si>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</si>
  <si>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</si>
  <si>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</si>
  <si>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</si>
  <si>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</si>
  <si>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</si>
  <si>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</si>
  <si>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</si>
  <si>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</si>
  <si>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</si>
  <si>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</si>
  <si>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</si>
  <si>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</si>
  <si>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</si>
  <si>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</si>
  <si>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</si>
  <si>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</si>
  <si>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</si>
  <si>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</si>
  <si>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</si>
  <si>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</si>
  <si>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</si>
  <si>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</si>
  <si>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</si>
  <si>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</si>
  <si>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</si>
  <si>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</si>
  <si>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</si>
  <si>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</si>
  <si>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</si>
  <si>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</si>
  <si>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</si>
  <si>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</si>
  <si>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</si>
  <si>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</si>
  <si>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</si>
  <si>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</si>
  <si>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</si>
  <si>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</si>
  <si>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</si>
  <si>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</si>
  <si>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</si>
  <si>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</si>
  <si>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</si>
  <si>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</si>
  <si>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</si>
  <si>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</si>
  <si>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</si>
  <si>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</si>
  <si>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</si>
  <si>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</si>
  <si>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</si>
  <si>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</si>
  <si>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</si>
  <si>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</si>
  <si>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</si>
  <si>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</si>
  <si>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</si>
  <si>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</si>
  <si>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</si>
  <si>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</si>
  <si>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</si>
  <si>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</si>
  <si>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</si>
  <si>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</si>
  <si>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</si>
  <si>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</si>
  <si>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</si>
  <si>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</si>
  <si>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</si>
  <si>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</si>
  <si>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</si>
  <si>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</si>
  <si>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</si>
  <si>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</si>
  <si>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</si>
  <si>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</si>
  <si>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</si>
  <si>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</si>
  <si>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</si>
  <si>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</si>
  <si>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</si>
  <si>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</si>
  <si>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</si>
  <si>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</si>
  <si>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</si>
  <si>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</si>
  <si>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</si>
  <si>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</si>
  <si>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</si>
  <si>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</si>
  <si>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</si>
  <si>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</si>
  <si>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</si>
  <si>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</si>
  <si>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</si>
  <si>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</si>
  <si>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</si>
  <si>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</si>
  <si>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</si>
  <si>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</si>
  <si>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</si>
  <si>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</si>
  <si>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</si>
  <si>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</si>
  <si>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</si>
  <si>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</si>
  <si>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</si>
  <si>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</si>
  <si>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</si>
  <si>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</si>
  <si>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</si>
  <si>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</si>
  <si>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</si>
  <si>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</si>
  <si>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</si>
  <si>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</si>
  <si>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</si>
  <si>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</si>
  <si>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</si>
  <si>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</si>
  <si>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</si>
  <si>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</si>
  <si>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</si>
  <si>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</si>
  <si>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</si>
  <si>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</si>
  <si>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</si>
  <si>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</si>
  <si>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</si>
  <si>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</si>
  <si>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</si>
  <si>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</si>
  <si>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</si>
  <si>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</si>
  <si>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</si>
  <si>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</si>
  <si>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</si>
  <si>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</si>
  <si>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</si>
  <si>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</si>
  <si>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</si>
  <si>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</si>
  <si>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</si>
  <si>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</si>
  <si>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</si>
  <si>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</si>
  <si>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</si>
  <si>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</si>
  <si>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</si>
  <si>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</si>
  <si>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</si>
  <si>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</si>
  <si>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</si>
  <si>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</si>
  <si>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</si>
  <si>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</si>
  <si>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</si>
  <si>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</si>
  <si>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</si>
  <si>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</si>
  <si>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</si>
  <si>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</si>
  <si>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</si>
  <si>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</si>
  <si>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</si>
  <si>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</si>
  <si>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</si>
  <si>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</si>
  <si>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</si>
  <si>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</si>
  <si>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</si>
  <si>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</si>
  <si>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</si>
  <si>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</si>
  <si>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</si>
  <si>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</si>
  <si>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</si>
  <si>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</si>
  <si>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</si>
  <si>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</si>
  <si>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</si>
  <si>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</si>
  <si>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</si>
  <si>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</si>
  <si>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</si>
  <si>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</si>
  <si>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</si>
  <si>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</si>
  <si>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</si>
  <si>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</si>
  <si>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</si>
  <si>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</si>
  <si>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</si>
  <si>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</si>
  <si>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</si>
  <si>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</si>
  <si>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</si>
  <si>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</si>
  <si>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</si>
  <si>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</si>
  <si>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</si>
  <si>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</si>
  <si>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</si>
  <si>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</si>
  <si>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</si>
  <si>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</si>
  <si>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</si>
  <si>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</si>
  <si>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</si>
  <si>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</si>
  <si>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</si>
  <si>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</si>
  <si>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</si>
  <si>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</si>
  <si>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</si>
  <si>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</si>
  <si>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</si>
  <si>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</si>
  <si>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</si>
  <si>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</si>
  <si>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</si>
  <si>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</si>
  <si>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</si>
  <si>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</si>
  <si>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</si>
  <si>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</si>
  <si>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</si>
  <si>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</si>
  <si>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</si>
  <si>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</si>
  <si>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</si>
  <si>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</si>
  <si>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</si>
  <si>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</si>
  <si>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</si>
  <si>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</si>
  <si>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</si>
  <si>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</si>
  <si>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</si>
  <si>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</si>
  <si>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</si>
  <si>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</si>
  <si>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</si>
  <si>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</si>
  <si>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</si>
  <si>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</si>
  <si>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</si>
  <si>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</si>
  <si>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</si>
  <si>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</si>
  <si>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</si>
  <si>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</si>
  <si>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</si>
  <si>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</si>
  <si>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</si>
  <si>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</si>
  <si>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</si>
  <si>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</si>
  <si>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</si>
  <si>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</si>
  <si>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</si>
  <si>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</si>
  <si>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</si>
  <si>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</si>
  <si>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</si>
  <si>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</si>
  <si>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</si>
  <si>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</si>
  <si>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</si>
  <si>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</si>
  <si>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</si>
  <si>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</si>
  <si>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</si>
  <si>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</si>
  <si>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</si>
  <si>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</si>
  <si>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</si>
  <si>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</si>
  <si>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</si>
  <si>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</si>
  <si>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</si>
  <si>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</si>
  <si>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</si>
  <si>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</si>
  <si>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</si>
  <si>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</si>
  <si>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</si>
  <si>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</si>
  <si>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</si>
  <si>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</si>
  <si>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</si>
  <si>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</si>
  <si>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</si>
  <si>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</si>
  <si>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</si>
  <si>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</si>
  <si>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</si>
  <si>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</si>
  <si>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</si>
  <si>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</si>
  <si>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</si>
  <si>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</si>
  <si>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</si>
  <si>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</si>
  <si>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</si>
  <si>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</si>
  <si>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</si>
  <si>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</si>
  <si>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</si>
  <si>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</si>
  <si>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</si>
  <si>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</si>
  <si>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</si>
  <si>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</si>
  <si>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</si>
  <si>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</si>
  <si>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</si>
  <si>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</si>
  <si>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</si>
  <si>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</si>
  <si>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</si>
  <si>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</si>
  <si>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</si>
  <si>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</si>
  <si>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</si>
  <si>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</si>
  <si>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</si>
  <si>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</si>
  <si>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</si>
  <si>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</si>
  <si>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</si>
  <si>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</si>
  <si>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</si>
  <si>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</si>
  <si>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</si>
  <si>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</si>
  <si>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</si>
  <si>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</si>
  <si>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</si>
  <si>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</si>
  <si>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</si>
  <si>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</si>
  <si>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</si>
  <si>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</si>
  <si>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</si>
  <si>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</si>
  <si>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</si>
  <si>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</si>
  <si>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</si>
  <si>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</si>
  <si>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</si>
  <si>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</si>
  <si>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</si>
  <si>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</si>
  <si>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</si>
  <si>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</si>
  <si>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</si>
  <si>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</si>
  <si>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</si>
  <si>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</si>
  <si>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</si>
  <si>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</si>
  <si>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</si>
  <si>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</si>
  <si>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</si>
  <si>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</si>
  <si>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</si>
  <si>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</si>
  <si>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</si>
  <si>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</si>
  <si>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</si>
  <si>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</si>
  <si>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</si>
  <si>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</si>
  <si>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</si>
  <si>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</si>
  <si>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</si>
  <si>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</si>
  <si>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</si>
  <si>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</si>
  <si>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</si>
  <si>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</si>
  <si>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</si>
  <si>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</si>
  <si>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</si>
  <si>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</si>
  <si>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</si>
  <si>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</si>
  <si>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</si>
  <si>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</si>
  <si>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</si>
  <si>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</si>
  <si>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</si>
  <si>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</si>
  <si>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</si>
  <si>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</si>
  <si>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</si>
  <si>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</si>
  <si>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</si>
  <si>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</si>
  <si>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</si>
  <si>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</si>
  <si>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</si>
  <si>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</si>
  <si>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</si>
  <si>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</si>
  <si>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</si>
  <si>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</si>
  <si>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</si>
  <si>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</si>
  <si>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</si>
  <si>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</si>
  <si>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</si>
  <si>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</si>
  <si>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</si>
  <si>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</si>
  <si>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</si>
  <si>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</si>
  <si>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</si>
  <si>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</si>
  <si>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</si>
  <si>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</si>
  <si>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</si>
  <si>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</si>
  <si>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</si>
  <si>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</si>
  <si>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</si>
  <si>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</si>
  <si>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</si>
  <si>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</si>
  <si>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</si>
  <si>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</si>
  <si>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</si>
  <si>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</si>
  <si>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</si>
  <si>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</si>
  <si>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</si>
  <si>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</si>
  <si>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</si>
  <si>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</si>
  <si>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</si>
  <si>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</si>
  <si>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</si>
  <si>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</si>
  <si>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</si>
  <si>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</si>
  <si>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</si>
  <si>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</si>
  <si>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</si>
  <si>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</si>
  <si>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</si>
  <si>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</si>
  <si>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</si>
  <si>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</si>
  <si>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</si>
  <si>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</si>
  <si>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</si>
  <si>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</si>
  <si>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</si>
  <si>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</si>
  <si>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</si>
  <si>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</si>
  <si>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</si>
  <si>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</si>
  <si>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</si>
  <si>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</si>
  <si>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</si>
  <si>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</si>
  <si>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</si>
  <si>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</si>
  <si>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</si>
  <si>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</si>
  <si>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</si>
  <si>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</si>
  <si>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</si>
  <si>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</si>
  <si>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</si>
  <si>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</si>
  <si>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</si>
  <si>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</si>
  <si>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</si>
  <si>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</si>
  <si>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</si>
  <si>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</si>
  <si>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</si>
  <si>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</si>
  <si>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</si>
  <si>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</si>
  <si>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</si>
  <si>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</si>
  <si>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</si>
  <si>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</si>
  <si>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</si>
  <si>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</si>
  <si>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</si>
  <si>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</si>
  <si>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</si>
  <si>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</si>
  <si>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</si>
  <si>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</si>
  <si>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</si>
  <si>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</si>
  <si>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</si>
  <si>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</si>
  <si>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</si>
  <si>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</si>
  <si>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</si>
  <si>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</si>
  <si>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</si>
  <si>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</si>
  <si>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</si>
  <si>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</si>
  <si>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</si>
  <si>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</si>
  <si>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</si>
  <si>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</si>
  <si>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</si>
  <si>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</si>
  <si>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</si>
  <si>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</si>
  <si>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</si>
  <si>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</si>
  <si>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</si>
  <si>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</si>
  <si>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</si>
  <si>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</si>
  <si>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</si>
  <si>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</si>
  <si>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</si>
  <si>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</si>
  <si>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</si>
  <si>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</si>
  <si>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</si>
  <si>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</si>
  <si>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</si>
  <si>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</si>
  <si>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</si>
  <si>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</si>
  <si>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</si>
  <si>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</si>
  <si>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</si>
  <si>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</si>
  <si>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</si>
  <si>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</si>
  <si>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</si>
  <si>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</si>
  <si>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</si>
  <si>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</si>
  <si>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</si>
  <si>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</si>
  <si>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</si>
  <si>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</si>
  <si>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</si>
  <si>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</si>
  <si>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</si>
  <si>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</si>
  <si>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</si>
  <si>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</si>
  <si>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</si>
  <si>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</si>
  <si>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</si>
  <si>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</si>
  <si>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</si>
  <si>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</si>
  <si>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</si>
  <si>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</si>
  <si>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</si>
  <si>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</si>
  <si>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</si>
  <si>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</si>
  <si>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</si>
  <si>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</si>
  <si>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</si>
  <si>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</si>
  <si>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</si>
  <si>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</si>
  <si>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</si>
  <si>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</si>
  <si>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</si>
  <si>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</si>
  <si>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</si>
  <si>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</si>
  <si>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</si>
  <si>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</si>
  <si>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</si>
  <si>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</si>
  <si>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</si>
  <si>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</si>
  <si>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</si>
  <si>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</si>
  <si>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</si>
  <si>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</si>
  <si>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</si>
  <si>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</si>
  <si>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</si>
  <si>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</si>
  <si>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</si>
  <si>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</si>
  <si>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</si>
  <si>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</si>
  <si>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</si>
  <si>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</si>
  <si>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</si>
  <si>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</si>
  <si>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</si>
  <si>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</si>
  <si>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</si>
  <si>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</si>
  <si>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</si>
  <si>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</si>
  <si>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</si>
  <si>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</si>
  <si>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</si>
  <si>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</si>
  <si>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</si>
  <si>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</si>
  <si>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</si>
  <si>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</si>
  <si>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</si>
  <si>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</si>
  <si>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</si>
  <si>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</si>
  <si>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</si>
  <si>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</si>
  <si>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</si>
  <si>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</si>
  <si>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</si>
  <si>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</si>
  <si>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</si>
  <si>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</si>
  <si>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</si>
  <si>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</si>
  <si>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</si>
  <si>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</si>
  <si>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</si>
  <si>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</si>
  <si>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</si>
  <si>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</si>
  <si>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</si>
  <si>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</si>
  <si>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</si>
  <si>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</si>
  <si>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</si>
  <si>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</si>
  <si>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</si>
  <si>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</si>
  <si>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</si>
  <si>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</si>
  <si>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</si>
  <si>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</si>
  <si>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</si>
  <si>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</si>
  <si>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</si>
  <si>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</si>
  <si>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</si>
  <si>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</si>
  <si>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</si>
  <si>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</si>
  <si>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</si>
  <si>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</si>
  <si>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</si>
  <si>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</si>
  <si>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</si>
  <si>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</si>
  <si>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</si>
  <si>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</si>
  <si>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</si>
  <si>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</si>
  <si>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</si>
  <si>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</si>
  <si>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</si>
  <si>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</si>
  <si>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</si>
  <si>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</si>
  <si>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</si>
  <si>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</si>
  <si>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</si>
  <si>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</si>
  <si>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</si>
  <si>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</si>
  <si>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</si>
  <si>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</si>
  <si>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</si>
  <si>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</si>
  <si>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</si>
  <si>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</si>
  <si>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</si>
  <si>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</si>
  <si>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</si>
  <si>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</si>
  <si>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</si>
  <si>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</si>
  <si>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</si>
  <si>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</si>
  <si>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</si>
  <si>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</si>
  <si>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</si>
  <si>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</si>
  <si>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</si>
  <si>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</si>
  <si>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</si>
  <si>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</si>
  <si>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</si>
  <si>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</si>
  <si>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</si>
  <si>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</si>
  <si>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</si>
  <si>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</si>
  <si>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</si>
  <si>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</si>
  <si>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</si>
  <si>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</si>
  <si>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</si>
  <si>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</si>
  <si>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</si>
  <si>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</si>
  <si>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</si>
  <si>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</si>
  <si>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</si>
  <si>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</si>
  <si>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</si>
  <si>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</si>
  <si>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</si>
  <si>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</si>
  <si>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</si>
  <si>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</si>
  <si>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</si>
  <si>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</si>
  <si>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</si>
  <si>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</si>
  <si>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</si>
  <si>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</si>
  <si>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</si>
  <si>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</si>
  <si>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</si>
  <si>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</si>
  <si>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</si>
  <si>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</si>
  <si>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</si>
  <si>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</si>
  <si>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</si>
  <si>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</si>
  <si>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</si>
  <si>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</si>
  <si>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</si>
  <si>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</si>
  <si>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</si>
  <si>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</si>
  <si>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</si>
  <si>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</si>
  <si>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</si>
  <si>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</si>
  <si>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</si>
  <si>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</si>
  <si>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</si>
  <si>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</si>
  <si>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</si>
  <si>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</si>
  <si>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</si>
  <si>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</si>
  <si>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</si>
  <si>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</si>
  <si>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</si>
  <si>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</si>
  <si>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</si>
  <si>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</si>
  <si>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</si>
  <si>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</si>
  <si>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</si>
  <si>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</si>
  <si>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</si>
  <si>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</si>
  <si>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</si>
  <si>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</si>
  <si>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</si>
  <si>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</si>
  <si>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</si>
  <si>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</si>
  <si>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</si>
  <si>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</si>
  <si>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</si>
  <si>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</si>
  <si>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</si>
  <si>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</si>
  <si>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</si>
  <si>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</si>
  <si>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</si>
  <si>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</si>
  <si>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</si>
  <si>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</si>
  <si>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</si>
  <si>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</si>
  <si>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</si>
  <si>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</si>
  <si>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</si>
  <si>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</si>
  <si>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</si>
  <si>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</si>
  <si>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</si>
  <si>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</si>
  <si>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</si>
  <si>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</si>
  <si>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</si>
  <si>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</si>
  <si>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</si>
  <si>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</si>
  <si>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</si>
  <si>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</si>
  <si>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</si>
  <si>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</si>
  <si>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</si>
  <si>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</si>
  <si>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</si>
  <si>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</si>
  <si>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</si>
  <si>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</si>
  <si>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</si>
  <si>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</si>
  <si>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</si>
  <si>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</si>
  <si>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</si>
  <si>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</si>
  <si>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</si>
  <si>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</si>
  <si>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</si>
  <si>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</si>
  <si>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</si>
  <si>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</si>
  <si>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</si>
  <si>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</si>
  <si>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</si>
  <si>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</si>
  <si>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</si>
  <si>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</si>
  <si>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</si>
  <si>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</si>
  <si>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</si>
  <si>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</si>
  <si>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</si>
  <si>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</si>
  <si>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</si>
  <si>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</si>
  <si>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</si>
  <si>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</si>
  <si>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</si>
  <si>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</si>
  <si>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</si>
  <si>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</si>
  <si>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</si>
  <si>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</si>
  <si>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</si>
  <si>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</si>
  <si>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</si>
  <si>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</si>
  <si>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</si>
  <si>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</si>
  <si>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</si>
  <si>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</si>
  <si>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</si>
  <si>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</si>
  <si>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</si>
  <si>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</si>
  <si>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</si>
  <si>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</si>
  <si>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</si>
  <si>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</si>
  <si>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</si>
  <si>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</si>
  <si>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</si>
  <si>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</si>
  <si>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</si>
  <si>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</si>
  <si>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</si>
  <si>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</si>
  <si>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</si>
  <si>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</si>
  <si>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</si>
  <si>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</si>
  <si>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</si>
  <si>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</si>
  <si>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</si>
  <si>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</si>
  <si>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</si>
  <si>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</si>
  <si>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</si>
  <si>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</si>
  <si>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</si>
  <si>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</si>
  <si>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</si>
  <si>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</si>
  <si>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</si>
  <si>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</si>
  <si>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</si>
  <si>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</si>
  <si>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</si>
  <si>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</si>
  <si>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</si>
  <si>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</si>
  <si>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</si>
  <si>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</si>
  <si>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</si>
  <si>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</si>
  <si>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</si>
  <si>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</si>
  <si>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</si>
  <si>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</si>
  <si>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</si>
  <si>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</si>
  <si>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</si>
  <si>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</si>
  <si>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</si>
  <si>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</si>
  <si>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</si>
  <si>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</si>
  <si>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</si>
  <si>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</si>
  <si>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</si>
  <si>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</si>
  <si>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</si>
  <si>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</si>
  <si>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</si>
  <si>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</si>
  <si>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</si>
  <si>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</si>
  <si>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</si>
  <si>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</si>
  <si>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</si>
  <si>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</si>
  <si>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</si>
  <si>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</si>
  <si>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</si>
  <si>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</si>
  <si>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</si>
  <si>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</si>
  <si>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</si>
  <si>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</si>
  <si>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</si>
  <si>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</si>
  <si>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</si>
  <si>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</si>
  <si>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</si>
  <si>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</si>
  <si>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</si>
  <si>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</si>
  <si>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</si>
  <si>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</si>
  <si>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</si>
  <si>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</si>
  <si>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</si>
  <si>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</si>
  <si>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</si>
  <si>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</si>
  <si>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</si>
  <si>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</si>
  <si>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</si>
  <si>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</si>
  <si>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</si>
  <si>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</si>
  <si>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</si>
  <si>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</si>
  <si>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</si>
  <si>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</si>
  <si>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</si>
  <si>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</si>
  <si>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</si>
  <si>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</si>
  <si>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</si>
  <si>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</si>
  <si>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</si>
  <si>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</si>
  <si>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</si>
  <si>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</si>
  <si>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</si>
  <si>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</si>
  <si>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</si>
  <si>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</si>
  <si>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</si>
  <si>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</si>
  <si>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</si>
  <si>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</si>
  <si>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</si>
  <si>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</si>
  <si>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</si>
  <si>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</si>
  <si>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</si>
  <si>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</si>
  <si>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</si>
  <si>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</si>
  <si>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</si>
  <si>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</si>
  <si>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</si>
  <si>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</si>
  <si>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</si>
  <si>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</si>
  <si>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</si>
  <si>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</si>
  <si>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</si>
  <si>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</si>
  <si>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</si>
  <si>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</si>
  <si>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</si>
  <si>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</si>
  <si>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</si>
  <si>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</si>
  <si>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</si>
  <si>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</si>
  <si>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</si>
  <si>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</si>
  <si>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</si>
  <si>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</si>
  <si>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</si>
  <si>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</si>
  <si>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</si>
  <si>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</si>
  <si>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</si>
  <si>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</si>
  <si>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</si>
  <si>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</si>
  <si>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</si>
  <si>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</si>
  <si>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</si>
  <si>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</si>
  <si>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</si>
  <si>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</si>
  <si>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</si>
  <si>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</si>
  <si>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</si>
  <si>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</si>
  <si>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</si>
  <si>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</si>
  <si>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</si>
  <si>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</si>
  <si>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</si>
  <si>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</si>
  <si>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</si>
  <si>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</si>
  <si>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</si>
  <si>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</si>
  <si>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</si>
  <si>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</si>
  <si>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</si>
  <si>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</si>
  <si>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</si>
  <si>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</si>
  <si>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</si>
  <si>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</si>
  <si>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</si>
  <si>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</si>
  <si>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</si>
  <si>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</si>
  <si>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</si>
  <si>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</si>
  <si>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</si>
  <si>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</si>
  <si>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</si>
  <si>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</si>
  <si>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</si>
  <si>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</si>
  <si>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</si>
  <si>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</si>
  <si>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</si>
  <si>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</si>
  <si>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</si>
  <si>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</si>
  <si>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</si>
  <si>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</si>
  <si>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</si>
  <si>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</si>
  <si>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</si>
  <si>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</si>
  <si>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</si>
  <si>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</si>
  <si>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</si>
  <si>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</si>
  <si>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</si>
  <si>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</si>
  <si>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</si>
  <si>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</si>
  <si>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</si>
  <si>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</si>
  <si>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</si>
  <si>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</si>
  <si>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</si>
  <si>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</si>
  <si>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</si>
  <si>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</si>
  <si>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</si>
  <si>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</si>
  <si>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</si>
  <si>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</si>
  <si>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</si>
  <si>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</si>
  <si>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</si>
  <si>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</si>
  <si>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</si>
  <si>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</si>
  <si>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</si>
  <si>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</si>
  <si>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</si>
  <si>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</si>
  <si>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</si>
  <si>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</si>
  <si>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</si>
  <si>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</si>
  <si>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</si>
  <si>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</si>
  <si>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</si>
  <si>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</si>
  <si>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</si>
  <si>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</si>
  <si>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</si>
  <si>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</si>
  <si>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</si>
  <si>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</si>
  <si>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</si>
  <si>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</si>
  <si>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</si>
  <si>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</si>
  <si>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</si>
  <si>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</si>
  <si>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</si>
  <si>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</si>
  <si>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</si>
  <si>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</si>
  <si>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</si>
  <si>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</si>
  <si>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</si>
  <si>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</si>
  <si>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</si>
  <si>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</si>
  <si>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</si>
  <si>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</si>
  <si>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</si>
  <si>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</si>
  <si>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</si>
  <si>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</si>
  <si>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</si>
  <si>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</si>
  <si>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</si>
  <si>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</si>
  <si>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</si>
  <si>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</si>
  <si>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</si>
  <si>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</si>
  <si>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</si>
  <si>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</si>
  <si>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</si>
  <si>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</si>
  <si>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</si>
  <si>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</si>
  <si>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</si>
  <si>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</si>
  <si>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</si>
  <si>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</si>
  <si>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</si>
  <si>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</si>
  <si>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</si>
  <si>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</si>
  <si>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</si>
  <si>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</si>
  <si>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</si>
  <si>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</si>
  <si>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</si>
  <si>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</si>
  <si>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</si>
  <si>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</si>
  <si>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</si>
  <si>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</si>
  <si>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</si>
  <si>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</si>
  <si>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</si>
  <si>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</si>
  <si>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</si>
  <si>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</si>
  <si>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</si>
  <si>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</si>
  <si>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</si>
  <si>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</si>
  <si>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</si>
  <si>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</si>
  <si>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</si>
  <si>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</si>
  <si>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</si>
  <si>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</si>
  <si>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</si>
  <si>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</si>
  <si>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</si>
  <si>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</si>
  <si>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</si>
  <si>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</si>
  <si>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</si>
  <si>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</si>
  <si>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</si>
  <si>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</si>
  <si>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</si>
  <si>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</si>
  <si>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</si>
  <si>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</si>
  <si>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</si>
  <si>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</si>
  <si>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</si>
  <si>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</si>
  <si>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</si>
  <si>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</si>
  <si>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</si>
  <si>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</si>
  <si>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</si>
  <si>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</si>
  <si>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</si>
  <si>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</si>
  <si>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</si>
  <si>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</si>
  <si>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</si>
  <si>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</si>
  <si>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</si>
  <si>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</si>
  <si>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</si>
  <si>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</si>
  <si>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</si>
  <si>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</si>
  <si>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</si>
  <si>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</si>
  <si>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</si>
  <si>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</si>
  <si>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</si>
  <si>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</si>
  <si>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</si>
  <si>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</si>
  <si>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</si>
  <si>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</si>
  <si>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</si>
  <si>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</si>
  <si>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</si>
  <si>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</si>
  <si>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</si>
  <si>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</si>
  <si>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</si>
  <si>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</si>
  <si>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</si>
  <si>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</si>
  <si>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</si>
  <si>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</si>
  <si>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</si>
  <si>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</si>
  <si>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</si>
  <si>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</si>
  <si>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</si>
  <si>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</si>
  <si>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</si>
  <si>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</si>
  <si>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</si>
  <si>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</si>
  <si>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</si>
  <si>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</si>
  <si>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</si>
  <si>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</si>
  <si>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</si>
  <si>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</si>
  <si>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</si>
  <si>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</si>
  <si>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</si>
  <si>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</si>
  <si>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</si>
  <si>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</si>
  <si>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</si>
  <si>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</si>
  <si>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</si>
  <si>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</si>
  <si>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</si>
  <si>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</si>
  <si>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</si>
  <si>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</si>
  <si>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</si>
  <si>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</si>
  <si>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</si>
  <si>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</si>
  <si>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</si>
  <si>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</si>
  <si>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</si>
  <si>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</si>
  <si>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</si>
  <si>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</si>
  <si>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</si>
  <si>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</si>
  <si>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</si>
  <si>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</si>
  <si>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</si>
  <si>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</si>
  <si>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</si>
  <si>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</si>
  <si>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</si>
  <si>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</si>
  <si>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</si>
  <si>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</si>
  <si>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</si>
  <si>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</si>
  <si>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</si>
  <si>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</si>
  <si>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</si>
  <si>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</si>
  <si>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</si>
  <si>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</si>
  <si>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</si>
  <si>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</si>
  <si>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</si>
  <si>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</si>
  <si>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</si>
  <si>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</si>
  <si>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</si>
  <si>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</si>
  <si>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</si>
  <si>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</si>
  <si>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</si>
  <si>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</si>
  <si>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</si>
  <si>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</si>
  <si>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</si>
  <si>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</si>
  <si>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</si>
  <si>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</si>
  <si>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</si>
  <si>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</si>
  <si>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</si>
  <si>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</si>
  <si>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</si>
  <si>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</si>
  <si>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</si>
  <si>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</si>
  <si>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</si>
  <si>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</si>
  <si>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</si>
  <si>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</si>
  <si>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</si>
  <si>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</si>
  <si>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</si>
  <si>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</si>
  <si>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</si>
  <si>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</si>
  <si>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</si>
  <si>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</si>
  <si>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</si>
  <si>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</si>
  <si>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</si>
  <si>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</si>
  <si>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</si>
  <si>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</si>
  <si>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</si>
  <si>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</si>
  <si>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</si>
  <si>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</si>
  <si>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</si>
  <si>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</si>
  <si>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</si>
  <si>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</si>
  <si>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</si>
  <si>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</si>
  <si>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</si>
  <si>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</si>
  <si>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</si>
  <si>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</si>
  <si>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</si>
  <si>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</si>
  <si>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</si>
  <si>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</si>
  <si>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</si>
  <si>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</si>
  <si>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</si>
  <si>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</si>
  <si>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</si>
  <si>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</si>
  <si>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</si>
  <si>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</si>
  <si>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</si>
  <si>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</si>
  <si>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</si>
  <si>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</si>
  <si>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</si>
  <si>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</si>
  <si>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</si>
  <si>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</si>
  <si>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</si>
  <si>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</si>
  <si>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</si>
  <si>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</si>
  <si>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</si>
  <si>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</si>
  <si>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</si>
  <si>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</si>
  <si>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</si>
  <si>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</si>
  <si>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</si>
  <si>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</si>
  <si>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</si>
  <si>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</si>
  <si>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</si>
  <si>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</si>
  <si>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</si>
  <si>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</si>
  <si>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</si>
  <si>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</si>
  <si>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</si>
  <si>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</si>
  <si>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</si>
  <si>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</si>
  <si>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</si>
  <si>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</si>
  <si>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</si>
  <si>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</si>
  <si>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</si>
  <si>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</si>
  <si>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</si>
  <si>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</si>
  <si>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</si>
  <si>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</si>
  <si>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</si>
  <si>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</si>
  <si>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</si>
  <si>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</si>
  <si>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</si>
  <si>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</si>
  <si>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</si>
  <si>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</si>
  <si>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</si>
  <si>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</si>
  <si>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</si>
  <si>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</si>
  <si>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</si>
  <si>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</si>
  <si>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</si>
  <si>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</si>
  <si>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</si>
  <si>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</si>
  <si>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</si>
  <si>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</si>
  <si>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</si>
  <si>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</si>
  <si>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</si>
  <si>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</si>
  <si>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</si>
  <si>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</si>
  <si>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</si>
  <si>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</si>
  <si>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</si>
  <si>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</si>
  <si>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</si>
  <si>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</si>
  <si>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</si>
  <si>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</si>
  <si>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</si>
  <si>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</si>
  <si>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</si>
  <si>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</si>
  <si>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</si>
  <si>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</si>
  <si>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</si>
  <si>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</si>
  <si>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</si>
  <si>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</si>
  <si>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</si>
  <si>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</si>
  <si>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</si>
  <si>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</si>
  <si>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</si>
  <si>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</si>
  <si>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</si>
  <si>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</si>
  <si>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</si>
  <si>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</si>
  <si>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</si>
  <si>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</si>
  <si>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</si>
  <si>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</si>
  <si>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</si>
  <si>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</si>
  <si>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</si>
  <si>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</si>
  <si>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</si>
  <si>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</si>
  <si>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</si>
  <si>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</si>
  <si>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</si>
  <si>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</si>
  <si>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</si>
  <si>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</si>
  <si>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</si>
  <si>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</si>
  <si>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</si>
  <si>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</si>
  <si>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</si>
  <si>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</si>
  <si>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</si>
  <si>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</si>
  <si>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</si>
  <si>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</si>
  <si>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</si>
  <si>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</si>
  <si>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</si>
  <si>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</si>
  <si>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</si>
  <si>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</si>
  <si>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</si>
  <si>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</si>
  <si>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</si>
  <si>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</si>
  <si>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</si>
  <si>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</si>
  <si>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</si>
  <si>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</si>
  <si>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</si>
  <si>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</si>
  <si>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</si>
  <si>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</si>
  <si>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</si>
  <si>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</si>
  <si>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</si>
  <si>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</si>
  <si>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</si>
  <si>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</si>
  <si>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</si>
  <si>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</si>
  <si>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</si>
  <si>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</si>
  <si>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</si>
  <si>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</si>
  <si>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</si>
  <si>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</si>
  <si>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</si>
  <si>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</si>
  <si>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</si>
  <si>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</si>
  <si>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</si>
  <si>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</si>
  <si>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</si>
  <si>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</si>
  <si>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</si>
  <si>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</si>
  <si>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</si>
  <si>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</si>
  <si>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</si>
  <si>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</si>
  <si>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</si>
  <si>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</si>
  <si>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</si>
  <si>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</si>
  <si>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</si>
  <si>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</si>
  <si>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</si>
  <si>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</si>
  <si>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</si>
  <si>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</si>
  <si>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</si>
  <si>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</si>
  <si>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</si>
  <si>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</si>
  <si>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</si>
  <si>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</si>
  <si>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</si>
  <si>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</si>
  <si>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</si>
  <si>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</si>
  <si>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</si>
  <si>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</si>
  <si>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</si>
  <si>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</si>
  <si>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</si>
  <si>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</si>
  <si>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</si>
  <si>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</si>
  <si>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</si>
  <si>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</si>
  <si>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</si>
  <si>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</si>
  <si>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</si>
  <si>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</si>
  <si>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</si>
  <si>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</si>
  <si>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</si>
  <si>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</si>
  <si>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</si>
  <si>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</si>
  <si>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</si>
  <si>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</si>
  <si>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</si>
  <si>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</si>
  <si>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</si>
  <si>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</si>
  <si>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</si>
  <si>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</si>
  <si>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</si>
  <si>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</si>
  <si>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</si>
  <si>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</si>
  <si>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</si>
  <si>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</si>
  <si>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</si>
  <si>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</si>
  <si>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</si>
  <si>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</si>
  <si>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</si>
  <si>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</si>
  <si>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</si>
  <si>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</si>
  <si>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</si>
  <si>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</si>
  <si>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</si>
  <si>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</si>
  <si>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</si>
  <si>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</si>
  <si>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</si>
  <si>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</si>
  <si>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</si>
  <si>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</si>
  <si>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</si>
  <si>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</si>
  <si>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</si>
  <si>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</si>
  <si>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</si>
  <si>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</si>
  <si>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</si>
  <si>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</si>
  <si>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</si>
  <si>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</si>
  <si>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</si>
  <si>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</si>
  <si>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</si>
  <si>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</si>
  <si>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</si>
  <si>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</si>
  <si>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</si>
  <si>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</si>
  <si>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</si>
  <si>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</si>
  <si>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</si>
  <si>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</si>
  <si>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</si>
  <si>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</si>
  <si>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</si>
  <si>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</si>
  <si>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</si>
  <si>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</si>
  <si>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</si>
  <si>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</si>
  <si>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</si>
  <si>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</si>
  <si>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</si>
  <si>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</si>
  <si>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</si>
  <si>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</si>
  <si>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</si>
  <si>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</si>
  <si>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</si>
  <si>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</si>
  <si>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</si>
  <si>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</si>
  <si>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</si>
  <si>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</si>
  <si>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</si>
  <si>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</si>
  <si>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</si>
  <si>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</si>
  <si>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</si>
  <si>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</si>
  <si>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</si>
  <si>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</si>
  <si>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</si>
  <si>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</si>
  <si>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</si>
  <si>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</si>
  <si>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</si>
  <si>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</si>
  <si>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</si>
  <si>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</si>
  <si>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</si>
  <si>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</si>
  <si>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</si>
  <si>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</si>
  <si>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</si>
  <si>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</si>
  <si>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</si>
  <si>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</si>
  <si>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</si>
  <si>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</si>
  <si>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</si>
  <si>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</si>
  <si>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</si>
  <si>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</si>
  <si>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</si>
  <si>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</si>
  <si>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</si>
  <si>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</si>
  <si>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</si>
  <si>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</si>
  <si>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</si>
  <si>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</si>
  <si>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</si>
  <si>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</si>
  <si>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</si>
  <si>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</si>
  <si>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</si>
  <si>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</si>
  <si>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</si>
  <si>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</si>
  <si>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</si>
  <si>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</si>
  <si>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</si>
  <si>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</si>
  <si>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</si>
  <si>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</si>
  <si>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</si>
  <si>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</si>
  <si>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</si>
  <si>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</si>
  <si>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</si>
  <si>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</si>
  <si>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</si>
  <si>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</si>
  <si>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</si>
  <si>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</si>
  <si>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</si>
  <si>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</si>
  <si>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</si>
  <si>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</si>
  <si>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</si>
  <si>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</si>
  <si>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</si>
  <si>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</si>
  <si>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</si>
  <si>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</si>
  <si>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</si>
  <si>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</si>
  <si>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</si>
  <si>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</si>
  <si>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</si>
  <si>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</si>
  <si>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</si>
  <si>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</si>
  <si>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</si>
  <si>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</si>
  <si>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</si>
  <si>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</si>
  <si>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</si>
  <si>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</si>
  <si>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</si>
  <si>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</si>
  <si>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</si>
  <si>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</si>
  <si>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</si>
  <si>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</si>
  <si>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</si>
  <si>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</si>
  <si>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</si>
  <si>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</si>
  <si>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</si>
  <si>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</si>
  <si>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</si>
  <si>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</si>
  <si>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</si>
  <si>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</si>
  <si>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</si>
  <si>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</si>
  <si>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</si>
  <si>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</si>
  <si>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</si>
  <si>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</si>
  <si>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</si>
  <si>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</si>
  <si>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</si>
  <si>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</si>
  <si>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</si>
  <si>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</si>
  <si>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</si>
  <si>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</si>
  <si>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</si>
  <si>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</si>
  <si>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</si>
  <si>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</si>
  <si>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</si>
  <si>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</si>
  <si>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</si>
  <si>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</si>
  <si>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</si>
  <si>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</si>
  <si>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</si>
  <si>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</si>
  <si>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</si>
  <si>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</si>
  <si>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</si>
  <si>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</si>
  <si>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</si>
  <si>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</si>
  <si>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</si>
  <si>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</si>
  <si>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</si>
  <si>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</si>
  <si>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</si>
  <si>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</si>
  <si>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</si>
  <si>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</si>
  <si>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</si>
  <si>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</si>
  <si>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</si>
  <si>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</si>
  <si>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</si>
  <si>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</si>
  <si>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</si>
  <si>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</si>
  <si>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</si>
  <si>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</si>
  <si>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</si>
  <si>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</si>
  <si>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</si>
  <si>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</si>
  <si>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</si>
  <si>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</si>
  <si>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</si>
  <si>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</si>
  <si>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</si>
  <si>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</si>
  <si>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</si>
  <si>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</si>
  <si>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</si>
  <si>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</si>
  <si>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</si>
  <si>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</si>
  <si>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</si>
  <si>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</si>
  <si>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</si>
  <si>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</si>
  <si>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</si>
  <si>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</si>
  <si>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</si>
  <si>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</si>
  <si>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</si>
  <si>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</si>
  <si>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</si>
  <si>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</si>
  <si>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</si>
  <si>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</si>
  <si>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</si>
  <si>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</si>
  <si>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</si>
  <si>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</si>
  <si>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</si>
  <si>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</si>
  <si>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</si>
  <si>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</si>
  <si>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</si>
  <si>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</si>
  <si>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</si>
  <si>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</si>
  <si>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</si>
  <si>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</si>
  <si>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</si>
  <si>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</si>
  <si>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</si>
  <si>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</si>
  <si>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</si>
  <si>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</si>
  <si>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</si>
  <si>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</si>
  <si>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</si>
  <si>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</si>
  <si>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</si>
  <si>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</si>
  <si>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</si>
  <si>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</si>
  <si>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</si>
  <si>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</si>
  <si>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</si>
  <si>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</si>
  <si>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</si>
  <si>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</si>
  <si>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</si>
  <si>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</si>
  <si>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</si>
  <si>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</si>
  <si>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</si>
  <si>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</si>
  <si>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</si>
  <si>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</si>
  <si>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</si>
  <si>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</si>
  <si>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</si>
  <si>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</si>
  <si>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</si>
  <si>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</si>
  <si>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</si>
  <si>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</si>
  <si>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</si>
  <si>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</si>
  <si>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</si>
  <si>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</si>
  <si>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</si>
  <si>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</si>
  <si>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</si>
  <si>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</si>
  <si>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</si>
  <si>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</si>
  <si>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</si>
  <si>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</si>
  <si>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</si>
  <si>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</si>
  <si>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</si>
  <si>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</si>
  <si>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</si>
  <si>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</si>
  <si>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</si>
  <si>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</si>
  <si>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</si>
  <si>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</si>
  <si>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</si>
  <si>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</si>
  <si>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</si>
  <si>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</si>
  <si>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</si>
  <si>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</si>
  <si>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</si>
  <si>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</si>
  <si>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</si>
  <si>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</si>
  <si>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</si>
  <si>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</si>
  <si>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</si>
  <si>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</si>
  <si>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</si>
  <si>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</si>
  <si>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</si>
  <si>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</si>
  <si>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</si>
  <si>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</si>
  <si>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</si>
  <si>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</si>
  <si>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</si>
  <si>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</si>
  <si>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</si>
  <si>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</si>
  <si>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</si>
  <si>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</si>
  <si>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</si>
  <si>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</si>
  <si>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</si>
  <si>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</si>
  <si>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</si>
  <si>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</si>
  <si>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</si>
  <si>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</si>
  <si>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</si>
  <si>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</si>
  <si>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</si>
  <si>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</si>
  <si>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</si>
  <si>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</si>
  <si>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</si>
  <si>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</si>
  <si>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</si>
  <si>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</si>
  <si>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</si>
  <si>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</si>
  <si>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</si>
  <si>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</si>
  <si>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</si>
  <si>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</si>
  <si>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</si>
  <si>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</si>
  <si>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</si>
  <si>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</si>
  <si>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</si>
  <si>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</si>
  <si>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</si>
  <si>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</si>
  <si>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</si>
  <si>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</si>
  <si>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</si>
  <si>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</si>
  <si>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</si>
  <si>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</si>
  <si>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</si>
  <si>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</si>
  <si>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</si>
  <si>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</si>
  <si>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</si>
  <si>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</si>
  <si>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</si>
  <si>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</si>
  <si>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</si>
  <si>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</si>
  <si>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</si>
  <si>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</si>
  <si>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</si>
  <si>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</si>
  <si>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</si>
  <si>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</si>
  <si>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</si>
  <si>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</si>
  <si>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</si>
  <si>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</si>
  <si>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</si>
  <si>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</si>
  <si>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</si>
  <si>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</si>
  <si>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</si>
  <si>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</si>
  <si>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</si>
  <si>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</si>
  <si>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</si>
  <si>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</si>
  <si>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</si>
  <si>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</si>
  <si>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</si>
  <si>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</si>
  <si>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</si>
  <si>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</si>
  <si>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</si>
  <si>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</si>
  <si>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</si>
  <si>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</si>
  <si>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</si>
  <si>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</si>
  <si>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</si>
  <si>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</si>
  <si>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</si>
  <si>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</si>
  <si>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</si>
  <si>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</si>
  <si>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</si>
  <si>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</si>
  <si>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</si>
  <si>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</si>
  <si>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</si>
  <si>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</si>
  <si>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</si>
  <si>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</si>
  <si>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</si>
  <si>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</si>
  <si>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</si>
  <si>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</si>
  <si>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</si>
  <si>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</si>
  <si>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</si>
  <si>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</si>
  <si>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</si>
  <si>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</si>
  <si>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</si>
  <si>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</si>
  <si>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</si>
  <si>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</si>
  <si>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</si>
  <si>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</si>
  <si>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</si>
  <si>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</si>
  <si>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</si>
  <si>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</si>
  <si>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</si>
  <si>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</si>
  <si>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</si>
  <si>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</si>
  <si>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</si>
  <si>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</si>
  <si>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</si>
  <si>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</si>
  <si>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</si>
  <si>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</si>
  <si>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</si>
  <si>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</si>
  <si>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</si>
  <si>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</si>
  <si>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</si>
  <si>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</si>
  <si>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</si>
  <si>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</si>
  <si>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</si>
  <si>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</si>
  <si>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</si>
  <si>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</si>
  <si>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</si>
  <si>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</si>
  <si>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</si>
  <si>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</si>
  <si>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</si>
  <si>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</si>
  <si>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</si>
  <si>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</si>
  <si>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</si>
  <si>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</si>
  <si>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</si>
  <si>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</si>
  <si>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</si>
  <si>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</si>
  <si>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</si>
  <si>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</si>
  <si>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</si>
  <si>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</si>
  <si>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</si>
  <si>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</si>
  <si>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</si>
  <si>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</si>
  <si>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</si>
  <si>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</si>
  <si>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</si>
  <si>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</si>
  <si>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</si>
  <si>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</si>
  <si>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</si>
  <si>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</si>
  <si>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</si>
  <si>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</si>
  <si>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</si>
  <si>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</si>
  <si>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</si>
  <si>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</si>
  <si>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</si>
  <si>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</si>
  <si>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</si>
  <si>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</si>
  <si>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</si>
  <si>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</si>
  <si>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</si>
  <si>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</si>
  <si>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</si>
  <si>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</si>
  <si>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</si>
  <si>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</si>
  <si>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</si>
  <si>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</si>
  <si>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</si>
  <si>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</si>
  <si>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</si>
  <si>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</si>
  <si>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</si>
  <si>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</si>
  <si>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</si>
  <si>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</si>
  <si>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</si>
  <si>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</si>
  <si>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</si>
  <si>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</si>
  <si>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</si>
  <si>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</si>
  <si>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</si>
  <si>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</si>
  <si>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</si>
  <si>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</si>
  <si>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</si>
  <si>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</si>
  <si>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</si>
  <si>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</si>
  <si>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</si>
  <si>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</si>
  <si>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</si>
  <si>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</si>
  <si>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</si>
  <si>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</si>
  <si>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</si>
  <si>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</si>
  <si>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</si>
  <si>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</si>
  <si>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</si>
  <si>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</si>
  <si>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</si>
  <si>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</si>
  <si>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</si>
  <si>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</si>
  <si>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</si>
  <si>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</si>
  <si>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</si>
  <si>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</si>
  <si>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</si>
  <si>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</si>
  <si>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</si>
  <si>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</si>
  <si>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</si>
  <si>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</si>
  <si>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</si>
  <si>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</si>
  <si>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</si>
  <si>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</si>
  <si>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</si>
  <si>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</si>
  <si>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</si>
  <si>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</si>
  <si>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</si>
  <si>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</si>
  <si>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</si>
  <si>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</si>
  <si>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</si>
  <si>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</si>
  <si>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</si>
  <si>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</si>
  <si>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</si>
  <si>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</si>
  <si>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</si>
  <si>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</si>
  <si>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</si>
  <si>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</si>
  <si>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</si>
  <si>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</si>
  <si>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</si>
  <si>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</si>
  <si>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</si>
  <si>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</si>
  <si>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</si>
  <si>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</si>
  <si>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</si>
  <si>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</si>
  <si>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</si>
  <si>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</si>
  <si>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</si>
  <si>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</si>
  <si>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</si>
  <si>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</si>
  <si>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</si>
  <si>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</si>
  <si>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</si>
  <si>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</si>
  <si>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</si>
  <si>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</si>
  <si>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</si>
  <si>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</si>
  <si>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</si>
  <si>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</si>
  <si>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</si>
  <si>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</si>
  <si>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</si>
  <si>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</si>
  <si>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</si>
  <si>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</si>
  <si>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</si>
  <si>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</si>
  <si>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</si>
  <si>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</si>
  <si>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</si>
  <si>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</si>
  <si>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</si>
  <si>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</si>
  <si>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</si>
  <si>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</si>
  <si>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</si>
  <si>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</si>
  <si>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</si>
  <si>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</si>
  <si>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</si>
  <si>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</si>
  <si>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</si>
  <si>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</si>
  <si>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</si>
  <si>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</si>
  <si>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</si>
  <si>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</si>
  <si>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</si>
  <si>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</si>
  <si>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</si>
  <si>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</si>
  <si>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</si>
  <si>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</si>
  <si>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</si>
  <si>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</si>
  <si>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</si>
  <si>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</si>
  <si>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</si>
  <si>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</si>
  <si>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</si>
  <si>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</si>
  <si>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</si>
  <si>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</si>
  <si>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</si>
  <si>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</si>
  <si>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</si>
  <si>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</si>
  <si>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</si>
  <si>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</si>
  <si>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</si>
  <si>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</si>
  <si>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</si>
  <si>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</si>
  <si>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</si>
  <si>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</si>
  <si>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</si>
  <si>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</si>
  <si>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</si>
  <si>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</si>
  <si>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</si>
  <si>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</si>
  <si>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</si>
  <si>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</si>
  <si>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</si>
  <si>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</si>
  <si>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</si>
  <si>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</si>
  <si>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</si>
  <si>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</si>
  <si>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</si>
  <si>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</si>
  <si>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</si>
  <si>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</si>
  <si>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</si>
  <si>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</si>
  <si>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</si>
  <si>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</si>
  <si>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</si>
  <si>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</si>
  <si>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</si>
  <si>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</si>
  <si>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</si>
  <si>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</si>
  <si>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</si>
  <si>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</si>
  <si>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</si>
  <si>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</si>
  <si>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</si>
  <si>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</si>
  <si>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</si>
  <si>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</si>
  <si>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</si>
  <si>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</si>
  <si>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</si>
  <si>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</si>
  <si>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</si>
  <si>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</si>
  <si>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</si>
  <si>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</si>
  <si>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</si>
  <si>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</si>
  <si>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</si>
  <si>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</si>
  <si>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</si>
  <si>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</si>
  <si>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</si>
  <si>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</si>
  <si>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</si>
  <si>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</si>
  <si>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</si>
  <si>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</si>
  <si>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</si>
  <si>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</si>
  <si>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</si>
  <si>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</si>
  <si>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</si>
  <si>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</si>
  <si>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</si>
  <si>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</si>
  <si>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</si>
  <si>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</si>
  <si>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</si>
  <si>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</si>
  <si>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</si>
  <si>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</si>
  <si>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</si>
  <si>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</si>
  <si>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</si>
  <si>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</si>
  <si>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</si>
  <si>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</si>
  <si>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</si>
  <si>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</si>
  <si>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</si>
  <si>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</si>
  <si>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</si>
  <si>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</si>
  <si>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</si>
  <si>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</si>
  <si>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</si>
  <si>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</si>
  <si>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</si>
  <si>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</si>
  <si>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</si>
  <si>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</si>
  <si>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</si>
  <si>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</si>
  <si>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</si>
  <si>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</si>
  <si>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</si>
  <si>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</si>
  <si>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</si>
  <si>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</si>
  <si>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</si>
  <si>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</si>
  <si>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</si>
  <si>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</si>
  <si>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</si>
  <si>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</si>
  <si>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</si>
  <si>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</si>
  <si>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</si>
  <si>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</si>
  <si>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</si>
  <si>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</si>
  <si>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</si>
  <si>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</si>
  <si>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</si>
  <si>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</si>
  <si>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</si>
  <si>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</si>
  <si>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</si>
  <si>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</si>
  <si>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</si>
  <si>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</si>
  <si>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</si>
  <si>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</si>
  <si>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</si>
  <si>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</si>
  <si>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</si>
  <si>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</si>
  <si>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</si>
  <si>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</si>
  <si>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</si>
  <si>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</si>
  <si>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</si>
  <si>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</si>
  <si>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</si>
  <si>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</si>
  <si>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</si>
  <si>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</si>
  <si>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</si>
  <si>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</si>
  <si>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</si>
  <si>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</si>
  <si>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</si>
  <si>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</si>
  <si>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</si>
  <si>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</si>
  <si>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</si>
  <si>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</si>
  <si>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</si>
  <si>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</si>
  <si>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</si>
  <si>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</si>
  <si>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</si>
  <si>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</si>
  <si>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</si>
  <si>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</si>
  <si>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</si>
  <si>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</si>
  <si>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</si>
  <si>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</si>
  <si>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</si>
  <si>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</si>
  <si>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</si>
  <si>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</si>
  <si>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</si>
  <si>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</si>
  <si>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</si>
  <si>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</si>
  <si>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</si>
  <si>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</si>
  <si>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</si>
  <si>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</si>
  <si>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</si>
  <si>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</si>
  <si>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</si>
  <si>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</si>
  <si>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</si>
  <si>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</si>
  <si>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</si>
  <si>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</si>
  <si>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</si>
  <si>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</si>
  <si>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</si>
  <si>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</si>
  <si>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</si>
  <si>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</si>
  <si>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</si>
  <si>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</si>
  <si>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</si>
  <si>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</si>
  <si>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</si>
  <si>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</si>
  <si>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</si>
  <si>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</si>
  <si>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</si>
  <si>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</si>
  <si>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</si>
  <si>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</si>
  <si>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</si>
  <si>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</si>
  <si>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</si>
  <si>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</si>
  <si>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</si>
  <si>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</si>
  <si>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</si>
  <si>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</si>
  <si>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</si>
  <si>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</si>
  <si>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</si>
  <si>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</si>
  <si>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</si>
  <si>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</si>
  <si>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</si>
  <si>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</si>
  <si>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</si>
  <si>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</si>
  <si>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</si>
  <si>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</si>
  <si>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</si>
  <si>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</si>
  <si>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</si>
  <si>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</si>
  <si>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</si>
  <si>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</si>
  <si>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</si>
  <si>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</si>
  <si>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</si>
  <si>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</si>
  <si>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</si>
  <si>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</si>
  <si>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</si>
  <si>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</si>
  <si>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</si>
  <si>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</si>
  <si>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</si>
  <si>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</si>
  <si>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</si>
  <si>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</si>
  <si>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</si>
  <si>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</si>
  <si>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</si>
  <si>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</si>
  <si>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</si>
  <si>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</si>
  <si>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</si>
  <si>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</si>
  <si>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</si>
  <si>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</si>
  <si>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</si>
  <si>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</si>
  <si>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</si>
  <si>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</si>
  <si>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</si>
  <si>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</si>
  <si>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</si>
  <si>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</si>
  <si>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</si>
  <si>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</si>
  <si>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</si>
  <si>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</si>
  <si>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</si>
  <si>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</si>
  <si>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</si>
  <si>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</si>
  <si>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</si>
  <si>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</si>
  <si>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</si>
  <si>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</si>
  <si>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</si>
  <si>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</si>
  <si>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</si>
  <si>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</si>
  <si>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</si>
  <si>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</si>
  <si>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</si>
  <si>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</si>
  <si>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</si>
  <si>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</si>
  <si>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</si>
  <si>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</si>
  <si>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</si>
  <si>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</si>
  <si>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</si>
  <si>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</si>
  <si>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</si>
  <si>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</si>
  <si>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</si>
  <si>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</si>
  <si>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</si>
  <si>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</si>
  <si>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</si>
  <si>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</si>
  <si>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</si>
  <si>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</si>
  <si>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</si>
  <si>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</si>
  <si>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</si>
  <si>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</si>
  <si>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</si>
  <si>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</si>
  <si>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</si>
  <si>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</si>
  <si>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</si>
  <si>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</si>
  <si>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</si>
  <si>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</si>
  <si>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</si>
  <si>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</si>
  <si>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</si>
  <si>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</si>
  <si>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</si>
  <si>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</si>
  <si>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</si>
  <si>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</si>
  <si>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</si>
  <si>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</si>
  <si>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</si>
  <si>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</si>
  <si>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</si>
  <si>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</si>
  <si>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</si>
  <si>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</si>
  <si>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</si>
  <si>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</si>
  <si>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</si>
  <si>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</si>
  <si>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</si>
  <si>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</si>
  <si>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</si>
  <si>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</si>
  <si>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</si>
  <si>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</si>
  <si>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</si>
  <si>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</si>
  <si>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</si>
  <si>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</si>
  <si>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</si>
  <si>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</si>
  <si>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</si>
  <si>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</si>
  <si>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</si>
  <si>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</si>
  <si>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</si>
  <si>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</si>
  <si>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</si>
  <si>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</si>
  <si>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</si>
  <si>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</si>
  <si>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</si>
  <si>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</si>
  <si>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</si>
  <si>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</si>
  <si>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</si>
  <si>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</si>
  <si>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</si>
  <si>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</si>
  <si>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</si>
  <si>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</si>
  <si>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</si>
  <si>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</si>
  <si>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</si>
  <si>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</si>
  <si>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</si>
  <si>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</si>
  <si>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</si>
  <si>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</si>
  <si>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</si>
  <si>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</si>
  <si>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</si>
  <si>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</si>
  <si>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</si>
  <si>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</si>
  <si>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</si>
  <si>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</si>
  <si>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</si>
  <si>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</si>
  <si>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</si>
  <si>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</si>
  <si>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</si>
  <si>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</si>
  <si>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</si>
  <si>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</si>
  <si>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</si>
  <si>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</si>
  <si>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</si>
  <si>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</si>
  <si>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</si>
  <si>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</si>
  <si>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</si>
  <si>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</si>
  <si>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</si>
  <si>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</si>
  <si>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</si>
  <si>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</si>
  <si>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</si>
  <si>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</si>
  <si>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</si>
  <si>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</si>
  <si>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</si>
  <si>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</si>
  <si>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</si>
  <si>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</si>
  <si>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</si>
  <si>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</si>
  <si>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</si>
  <si>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</si>
  <si>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</si>
  <si>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</si>
  <si>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</si>
  <si>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</si>
  <si>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</si>
  <si>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</si>
  <si>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</si>
  <si>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</si>
  <si>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</si>
  <si>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</si>
  <si>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</si>
  <si>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</si>
  <si>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</si>
  <si>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</si>
  <si>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</si>
  <si>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</si>
  <si>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</si>
  <si>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</si>
  <si>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</si>
  <si>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</si>
  <si>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</si>
  <si>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</si>
  <si>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</si>
  <si>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</si>
  <si>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</si>
  <si>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</si>
  <si>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</si>
  <si>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</si>
  <si>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</si>
  <si>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</si>
  <si>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</si>
  <si>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</si>
  <si>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</si>
  <si>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</si>
  <si>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</si>
  <si>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</si>
  <si>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</si>
  <si>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</si>
  <si>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</si>
  <si>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</si>
  <si>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</si>
  <si>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</si>
  <si>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</si>
  <si>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</si>
  <si>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</si>
  <si>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</si>
  <si>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</si>
  <si>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</si>
  <si>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</si>
  <si>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</si>
  <si>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</si>
  <si>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</si>
  <si>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</si>
  <si>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</si>
  <si>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</si>
  <si>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</si>
  <si>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</si>
  <si>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</si>
  <si>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</si>
  <si>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</si>
  <si>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</si>
  <si>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</si>
  <si>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</si>
  <si>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</si>
  <si>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</si>
  <si>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</si>
  <si>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</si>
  <si>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</si>
  <si>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</si>
  <si>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</si>
  <si>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</si>
  <si>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</si>
  <si>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</si>
  <si>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</si>
  <si>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</si>
  <si>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</si>
  <si>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</si>
  <si>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</si>
  <si>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</si>
  <si>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</si>
  <si>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</si>
  <si>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</si>
  <si>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</si>
  <si>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</si>
  <si>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</si>
  <si>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</si>
  <si>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</si>
  <si>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</si>
  <si>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</si>
  <si>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</si>
  <si>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</si>
  <si>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</si>
  <si>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</si>
  <si>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</si>
  <si>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</si>
  <si>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</si>
  <si>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</si>
  <si>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</si>
  <si>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</si>
  <si>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</si>
  <si>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</si>
  <si>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</si>
  <si>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</si>
  <si>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</si>
  <si>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</si>
  <si>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</si>
  <si>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</si>
  <si>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</si>
  <si>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</si>
  <si>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</si>
  <si>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</si>
  <si>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</si>
  <si>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</si>
  <si>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</si>
  <si>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</si>
  <si>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</si>
  <si>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</si>
  <si>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</si>
  <si>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</si>
  <si>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</si>
  <si>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</si>
  <si>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</si>
  <si>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</si>
  <si>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</si>
  <si>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</si>
  <si>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</si>
  <si>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</si>
  <si>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</si>
  <si>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</si>
  <si>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</si>
  <si>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</si>
  <si>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</si>
  <si>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</si>
  <si>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</si>
  <si>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</si>
  <si>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</si>
  <si>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</si>
  <si>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</si>
  <si>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</si>
  <si>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</si>
  <si>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</si>
  <si>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</si>
  <si>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</si>
  <si>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</si>
  <si>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</si>
  <si>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</si>
  <si>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</si>
  <si>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</si>
  <si>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</si>
  <si>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</si>
  <si>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</si>
  <si>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</si>
  <si>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</si>
  <si>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</si>
  <si>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</si>
  <si>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</si>
  <si>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</si>
  <si>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</si>
  <si>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</si>
  <si>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</si>
  <si>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</si>
  <si>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</si>
  <si>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</si>
  <si>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</si>
  <si>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</si>
  <si>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</si>
  <si>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</si>
  <si>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</si>
  <si>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</si>
  <si>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</si>
  <si>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</si>
  <si>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</si>
  <si>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</si>
  <si>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</si>
  <si>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</si>
  <si>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</si>
  <si>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</si>
  <si>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</si>
  <si>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</si>
  <si>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</si>
  <si>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</si>
  <si>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</si>
  <si>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</si>
  <si>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</si>
  <si>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</si>
  <si>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</si>
  <si>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</si>
  <si>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</si>
  <si>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</si>
  <si>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</si>
  <si>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</si>
  <si>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</si>
  <si>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</si>
  <si>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</si>
  <si>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</si>
  <si>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</si>
  <si>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</si>
  <si>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</si>
  <si>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</si>
  <si>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</si>
  <si>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</si>
  <si>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</si>
  <si>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</si>
  <si>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</si>
  <si>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</si>
  <si>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</si>
  <si>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</si>
  <si>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</si>
  <si>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</si>
  <si>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</si>
  <si>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</si>
  <si>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</si>
  <si>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</si>
  <si>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</si>
  <si>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</si>
  <si>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</si>
  <si>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</si>
  <si>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</si>
  <si>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</si>
  <si>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</si>
  <si>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</si>
  <si>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</si>
  <si>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</si>
  <si>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</si>
  <si>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</si>
  <si>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</si>
  <si>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</si>
  <si>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</si>
  <si>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</si>
  <si>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</si>
  <si>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</si>
  <si>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</si>
  <si>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</si>
  <si>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</si>
  <si>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</si>
  <si>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</si>
  <si>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</si>
  <si>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</si>
  <si>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</si>
  <si>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</si>
  <si>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</si>
  <si>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</si>
  <si>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</si>
  <si>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</si>
  <si>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</si>
  <si>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</si>
  <si>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</si>
  <si>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</si>
  <si>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</si>
  <si>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</si>
  <si>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</si>
  <si>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</si>
  <si>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</si>
  <si>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</si>
  <si>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</si>
  <si>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</si>
  <si>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</si>
  <si>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</si>
  <si>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</si>
  <si>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</si>
  <si>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</si>
  <si>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</si>
  <si>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</si>
  <si>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</si>
  <si>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</si>
  <si>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</si>
  <si>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</si>
  <si>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</si>
  <si>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</si>
  <si>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</si>
  <si>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</si>
  <si>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</si>
  <si>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</si>
  <si>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</si>
  <si>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</si>
  <si>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</si>
  <si>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</si>
  <si>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</si>
  <si>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</si>
  <si>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</si>
  <si>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</si>
  <si>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</si>
  <si>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</si>
  <si>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</si>
  <si>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</si>
  <si>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</si>
  <si>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</si>
  <si>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</si>
  <si>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</si>
  <si>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</si>
  <si>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</si>
  <si>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</si>
  <si>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</si>
  <si>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</si>
  <si>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</si>
  <si>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</si>
  <si>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</si>
  <si>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</si>
  <si>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</si>
  <si>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</si>
  <si>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</si>
  <si>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</si>
  <si>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</si>
  <si>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</si>
  <si>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</si>
  <si>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</si>
  <si>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</si>
  <si>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</si>
  <si>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</si>
  <si>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</si>
  <si>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</si>
  <si>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</si>
  <si>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</si>
  <si>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</si>
  <si>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</si>
  <si>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</si>
  <si>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</si>
  <si>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</si>
  <si>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</si>
  <si>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</si>
  <si>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</si>
  <si>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</si>
  <si>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</si>
  <si>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</si>
  <si>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</si>
  <si>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</si>
  <si>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</si>
  <si>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</si>
  <si>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</si>
  <si>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</si>
  <si>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</si>
  <si>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</si>
  <si>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</si>
  <si>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</si>
  <si>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</si>
  <si>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</si>
  <si>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</si>
  <si>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</si>
  <si>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</si>
  <si>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</si>
  <si>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</si>
  <si>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</si>
  <si>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</si>
  <si>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</si>
  <si>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</si>
  <si>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</si>
  <si>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</si>
  <si>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</si>
  <si>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</si>
  <si>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</si>
  <si>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</si>
  <si>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</si>
  <si>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</si>
  <si>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</si>
  <si>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</si>
  <si>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</si>
  <si>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</si>
  <si>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</si>
  <si>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</si>
  <si>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</si>
  <si>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</si>
  <si>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</si>
  <si>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</si>
  <si>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</si>
  <si>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</si>
  <si>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</si>
  <si>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</si>
  <si>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</si>
  <si>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</si>
  <si>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</si>
  <si>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</si>
  <si>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</si>
  <si>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</si>
  <si>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</si>
  <si>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</si>
  <si>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</si>
  <si>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</si>
  <si>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</si>
  <si>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</si>
  <si>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</si>
  <si>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</si>
  <si>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</si>
  <si>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</si>
  <si>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</si>
  <si>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</si>
  <si>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</si>
  <si>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</si>
  <si>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</si>
  <si>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</si>
  <si>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</si>
  <si>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</si>
  <si>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</si>
  <si>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</si>
  <si>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</si>
  <si>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</si>
  <si>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</si>
  <si>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</si>
  <si>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</si>
  <si>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</si>
  <si>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</si>
  <si>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</si>
  <si>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</si>
  <si>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</si>
  <si>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</si>
  <si>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</si>
  <si>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</si>
  <si>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</si>
  <si>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</si>
  <si>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</si>
  <si>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</si>
  <si>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</si>
  <si>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</si>
  <si>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</si>
  <si>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</si>
  <si>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</si>
  <si>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</si>
  <si>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</si>
  <si>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</si>
  <si>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</si>
  <si>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</si>
  <si>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</si>
  <si>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</si>
  <si>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</si>
  <si>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</si>
  <si>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</si>
  <si>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</si>
  <si>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</si>
  <si>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</si>
  <si>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</si>
  <si>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</si>
  <si>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</si>
  <si>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</si>
  <si>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</si>
  <si>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</si>
  <si>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</si>
  <si>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</si>
  <si>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</si>
  <si>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</si>
  <si>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</si>
  <si>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</si>
  <si>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</si>
  <si>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</si>
  <si>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</si>
  <si>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</si>
  <si>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</si>
  <si>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</si>
  <si>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</si>
  <si>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</si>
  <si>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</si>
  <si>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</si>
  <si>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</si>
  <si>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</si>
  <si>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</si>
  <si>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</si>
  <si>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</si>
  <si>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</si>
  <si>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</si>
  <si>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</si>
  <si>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</si>
  <si>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</si>
  <si>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</si>
  <si>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</si>
  <si>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</si>
  <si>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</si>
  <si>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</si>
  <si>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</si>
  <si>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</si>
  <si>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</si>
  <si>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</si>
  <si>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</si>
  <si>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</si>
  <si>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</si>
  <si>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</si>
  <si>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</si>
  <si>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</si>
  <si>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</si>
  <si>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</si>
  <si>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</si>
  <si>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</si>
  <si>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</si>
  <si>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</si>
  <si>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</si>
  <si>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</si>
  <si>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</si>
  <si>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</si>
  <si>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</si>
  <si>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</si>
  <si>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</si>
  <si>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</si>
  <si>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</si>
  <si>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</si>
  <si>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</si>
  <si>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</si>
  <si>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</si>
  <si>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</si>
  <si>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</si>
  <si>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</si>
  <si>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</si>
  <si>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</si>
  <si>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</si>
  <si>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</si>
  <si>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</si>
  <si>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</si>
  <si>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</si>
  <si>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</si>
  <si>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</si>
  <si>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</si>
  <si>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</si>
  <si>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</si>
  <si>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</si>
  <si>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</si>
  <si>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</si>
  <si>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</si>
  <si>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</si>
  <si>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</si>
  <si>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</si>
  <si>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</si>
  <si>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</si>
  <si>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</si>
  <si>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</si>
  <si>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</si>
  <si>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</si>
  <si>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</si>
  <si>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</si>
  <si>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</si>
  <si>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</si>
  <si>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</si>
  <si>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</si>
  <si>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</si>
  <si>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</si>
  <si>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</si>
  <si>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</si>
  <si>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</si>
  <si>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</si>
  <si>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</si>
  <si>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</si>
  <si>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</si>
  <si>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</si>
  <si>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</si>
  <si>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</si>
  <si>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</si>
  <si>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</si>
  <si>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</si>
  <si>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</si>
  <si>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</si>
  <si>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</si>
  <si>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</si>
  <si>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</si>
  <si>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</si>
  <si>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</si>
  <si>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</si>
  <si>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</si>
  <si>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</si>
  <si>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</si>
  <si>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</si>
  <si>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</si>
  <si>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</si>
  <si>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</si>
  <si>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</si>
  <si>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</si>
  <si>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</si>
  <si>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</si>
  <si>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</si>
  <si>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</si>
  <si>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</si>
  <si>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</si>
  <si>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</si>
  <si>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</si>
  <si>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</si>
  <si>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</si>
  <si>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</si>
  <si>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</si>
  <si>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</si>
  <si>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</si>
  <si>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</si>
  <si>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</si>
  <si>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</si>
  <si>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</si>
  <si>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</si>
  <si>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</si>
  <si>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</si>
  <si>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</si>
  <si>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</si>
  <si>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</si>
  <si>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</si>
  <si>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</si>
  <si>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</si>
  <si>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</si>
  <si>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</si>
  <si>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</si>
  <si>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</si>
  <si>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</si>
  <si>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</si>
  <si>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</si>
  <si>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</si>
  <si>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</si>
  <si>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</si>
  <si>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</si>
  <si>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</si>
  <si>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</si>
  <si>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</si>
  <si>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</si>
  <si>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</si>
  <si>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</si>
  <si>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</si>
  <si>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</si>
  <si>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</si>
  <si>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</si>
  <si>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</si>
  <si>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</si>
  <si>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</si>
  <si>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</si>
  <si>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</si>
  <si>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</si>
  <si>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</si>
  <si>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</si>
  <si>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</si>
  <si>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</si>
  <si>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</si>
  <si>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</si>
  <si>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</si>
  <si>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</si>
  <si>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</si>
  <si>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</si>
  <si>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</si>
  <si>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</si>
  <si>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</si>
  <si>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</si>
  <si>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</si>
  <si>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</si>
  <si>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</si>
  <si>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</si>
  <si>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</si>
  <si>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</si>
  <si>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</si>
  <si>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</si>
  <si>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</si>
  <si>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</si>
  <si>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</si>
  <si>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</si>
  <si>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</si>
  <si>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</si>
  <si>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</si>
  <si>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</si>
  <si>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</si>
  <si>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</si>
  <si>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</si>
  <si>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</si>
  <si>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</si>
  <si>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</si>
  <si>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</si>
  <si>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</si>
  <si>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</si>
  <si>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</si>
  <si>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</si>
  <si>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</si>
  <si>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</si>
  <si>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</si>
  <si>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</si>
  <si>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</si>
  <si>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</si>
  <si>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</si>
  <si>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</si>
  <si>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</si>
  <si>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</si>
  <si>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</si>
  <si>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</si>
  <si>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</si>
  <si>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</si>
  <si>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</si>
  <si>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</si>
  <si>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</si>
  <si>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</si>
  <si>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</si>
  <si>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</si>
  <si>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</si>
  <si>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</si>
  <si>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</si>
  <si>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</si>
  <si>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</si>
  <si>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</si>
  <si>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</si>
  <si>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</si>
  <si>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</si>
  <si>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</si>
  <si>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</si>
  <si>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</si>
  <si>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</si>
  <si>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</si>
  <si>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</si>
  <si>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</si>
  <si>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</si>
  <si>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</si>
  <si>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</si>
  <si>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</si>
  <si>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</si>
  <si>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</si>
  <si>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</si>
  <si>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</si>
  <si>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</si>
  <si>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</si>
  <si>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</si>
  <si>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</si>
  <si>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</si>
  <si>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</si>
  <si>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</si>
  <si>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</si>
  <si>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</si>
  <si>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</si>
  <si>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</si>
  <si>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</si>
  <si>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</si>
  <si>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</si>
  <si>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</si>
  <si>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</si>
  <si>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</si>
  <si>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</si>
  <si>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</si>
  <si>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</si>
  <si>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</si>
  <si>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</si>
  <si>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</si>
  <si>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</si>
  <si>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</si>
  <si>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</si>
  <si>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</si>
  <si>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</si>
  <si>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</si>
  <si>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</si>
  <si>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</si>
  <si>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</si>
  <si>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</si>
  <si>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</si>
  <si>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</si>
  <si>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</si>
  <si>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</si>
  <si>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</si>
  <si>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</si>
  <si>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</si>
  <si>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</si>
  <si>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</si>
  <si>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</si>
  <si>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</si>
  <si>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</si>
  <si>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</si>
  <si>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</si>
  <si>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</si>
  <si>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</si>
  <si>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</si>
  <si>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</si>
  <si>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</si>
  <si>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</si>
  <si>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</si>
  <si>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</si>
  <si>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</si>
  <si>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</si>
  <si>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</si>
  <si>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</si>
  <si>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</si>
  <si>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</si>
  <si>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</si>
  <si>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</si>
  <si>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</si>
  <si>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</si>
  <si>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</si>
  <si>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</si>
  <si>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</si>
  <si>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</si>
  <si>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</si>
  <si>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</si>
  <si>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</si>
  <si>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</si>
  <si>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</si>
  <si>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</si>
  <si>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</si>
  <si>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</si>
  <si>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</si>
  <si>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</si>
  <si>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</si>
  <si>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</si>
  <si>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</si>
  <si>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</si>
  <si>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</si>
  <si>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</si>
  <si>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</si>
  <si>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</si>
  <si>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</si>
  <si>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</si>
  <si>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</si>
  <si>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</si>
  <si>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</si>
  <si>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</si>
  <si>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</si>
  <si>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</si>
  <si>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</si>
  <si>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</si>
  <si>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</si>
  <si>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</si>
  <si>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</si>
  <si>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</si>
  <si>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</si>
  <si>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</si>
  <si>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</si>
  <si>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</si>
  <si>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</si>
  <si>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</si>
  <si>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</si>
  <si>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</si>
  <si>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</si>
  <si>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</si>
  <si>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</si>
  <si>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</si>
  <si>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</si>
  <si>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</si>
  <si>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</si>
  <si>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</si>
  <si>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</si>
  <si>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</si>
  <si>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</si>
  <si>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</si>
  <si>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</si>
  <si>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</si>
  <si>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</si>
  <si>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</si>
  <si>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</si>
  <si>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</si>
  <si>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</si>
  <si>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</si>
  <si>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</si>
  <si>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</si>
  <si>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</si>
  <si>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</si>
  <si>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</si>
  <si>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</si>
  <si>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</si>
  <si>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</si>
  <si>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</si>
  <si>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</si>
  <si>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</si>
  <si>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</si>
  <si>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</si>
  <si>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</si>
  <si>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</si>
  <si>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</si>
  <si>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</si>
  <si>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</si>
  <si>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</si>
  <si>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</si>
  <si>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</si>
  <si>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</si>
  <si>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</si>
  <si>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</si>
  <si>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</si>
  <si>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</si>
  <si>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</si>
  <si>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</si>
  <si>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</si>
  <si>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</si>
  <si>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</si>
  <si>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</si>
  <si>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</si>
  <si>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</si>
  <si>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</si>
  <si>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</si>
  <si>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</si>
  <si>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</si>
  <si>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</si>
  <si>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</si>
  <si>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</si>
  <si>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</si>
  <si>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</si>
  <si>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</si>
  <si>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</si>
  <si>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</si>
  <si>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</si>
  <si>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</si>
  <si>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</si>
  <si>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</si>
  <si>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</si>
  <si>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</si>
  <si>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</si>
  <si>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</si>
  <si>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</si>
  <si>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</si>
  <si>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</si>
  <si>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</si>
  <si>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</si>
  <si>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</si>
  <si>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</si>
  <si>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</si>
  <si>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</si>
  <si>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</si>
  <si>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</si>
  <si>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</si>
  <si>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</si>
  <si>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</si>
  <si>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</si>
  <si>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</si>
  <si>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</si>
  <si>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</si>
  <si>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</si>
  <si>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</si>
  <si>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</si>
  <si>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</si>
  <si>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</si>
  <si>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</si>
  <si>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</si>
  <si>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</si>
  <si>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</si>
  <si>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</si>
  <si>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</si>
  <si>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</si>
  <si>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</si>
  <si>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</si>
  <si>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</si>
  <si>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</si>
  <si>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</si>
  <si>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</si>
  <si>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</si>
  <si>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</si>
  <si>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</si>
  <si>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</si>
  <si>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</si>
  <si>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</si>
  <si>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</si>
  <si>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</si>
  <si>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</si>
  <si>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</si>
  <si>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</si>
  <si>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</si>
  <si>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</si>
  <si>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</si>
  <si>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</si>
  <si>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</si>
  <si>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</si>
  <si>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</si>
  <si>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</si>
  <si>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</si>
  <si>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</si>
  <si>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</si>
  <si>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</si>
  <si>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</si>
  <si>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</si>
  <si>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</si>
  <si>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</si>
  <si>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</si>
  <si>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</si>
  <si>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</si>
  <si>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</si>
  <si>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</si>
  <si>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</si>
  <si>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</si>
  <si>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</si>
  <si>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</si>
  <si>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</si>
  <si>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</si>
  <si>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</si>
  <si>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</si>
  <si>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</si>
  <si>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</si>
  <si>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</si>
  <si>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</si>
  <si>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</si>
  <si>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</si>
  <si>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</si>
  <si>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</si>
  <si>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</si>
  <si>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</si>
  <si>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</si>
  <si>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</si>
  <si>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</si>
  <si>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</si>
  <si>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</si>
  <si>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</si>
  <si>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</si>
  <si>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</si>
  <si>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</si>
  <si>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</si>
  <si>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</si>
  <si>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</si>
  <si>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</si>
  <si>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</si>
  <si>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</si>
  <si>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</si>
  <si>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</si>
  <si>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</si>
  <si>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</si>
  <si>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</si>
  <si>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</si>
  <si>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</si>
  <si>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</si>
  <si>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</si>
  <si>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</si>
  <si>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</si>
  <si>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</si>
  <si>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</si>
  <si>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</si>
  <si>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</si>
  <si>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</si>
  <si>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</si>
  <si>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</si>
  <si>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</si>
  <si>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</si>
  <si>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</si>
  <si>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</si>
  <si>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</si>
  <si>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</si>
  <si>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</si>
  <si>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</si>
  <si>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</si>
  <si>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</si>
  <si>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</si>
  <si>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</si>
  <si>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</si>
  <si>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</si>
  <si>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</si>
  <si>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</si>
  <si>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</si>
  <si>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</si>
  <si>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</si>
  <si>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</si>
  <si>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</si>
  <si>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</si>
  <si>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</si>
  <si>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</si>
  <si>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</si>
  <si>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</si>
  <si>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</si>
  <si>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</si>
  <si>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</si>
  <si>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</si>
  <si>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</si>
  <si>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</si>
  <si>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</si>
  <si>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</si>
  <si>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</si>
  <si>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</si>
  <si>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</si>
  <si>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</si>
  <si>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</si>
  <si>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</si>
  <si>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</si>
  <si>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</si>
  <si>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</si>
  <si>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</si>
  <si>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</si>
  <si>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</si>
  <si>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</si>
  <si>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</si>
  <si>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</si>
  <si>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</si>
  <si>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</si>
  <si>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</si>
  <si>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</si>
  <si>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</si>
  <si>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</si>
  <si>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</si>
  <si>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</si>
  <si>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</si>
  <si>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</si>
  <si>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</si>
  <si>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</si>
  <si>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</si>
  <si>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</si>
  <si>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</si>
  <si>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</si>
  <si>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</si>
  <si>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</si>
  <si>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</si>
  <si>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</si>
  <si>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</si>
  <si>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</si>
  <si>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</si>
  <si>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</si>
  <si>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</si>
  <si>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</si>
  <si>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</si>
  <si>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</si>
  <si>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</si>
  <si>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</si>
  <si>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</si>
  <si>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</si>
  <si>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</si>
  <si>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</si>
  <si>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</si>
  <si>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</si>
  <si>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</si>
  <si>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</si>
  <si>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</si>
  <si>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</si>
  <si>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</si>
  <si>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</si>
  <si>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</si>
  <si>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</si>
  <si>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</si>
  <si>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</si>
  <si>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</si>
  <si>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</si>
  <si>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</si>
  <si>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</si>
  <si>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</si>
  <si>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</si>
  <si>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</si>
  <si>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</si>
  <si>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</si>
  <si>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</si>
  <si>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</si>
  <si>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</si>
  <si>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</si>
  <si>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</si>
  <si>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</si>
  <si>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</si>
  <si>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</si>
  <si>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</si>
  <si>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</si>
  <si>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</si>
  <si>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</si>
  <si>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</si>
  <si>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</si>
  <si>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</si>
  <si>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</si>
  <si>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</si>
  <si>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</si>
  <si>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</si>
  <si>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</si>
  <si>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</si>
  <si>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</si>
  <si>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</si>
  <si>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</si>
  <si>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</si>
  <si>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</si>
  <si>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</si>
  <si>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</si>
  <si>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</si>
  <si>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</si>
  <si>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</si>
  <si>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</si>
  <si>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</si>
  <si>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</si>
  <si>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</si>
  <si>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</si>
  <si>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</si>
  <si>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</si>
  <si>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</si>
  <si>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</si>
  <si>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</si>
  <si>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</si>
  <si>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</si>
  <si>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</si>
  <si>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</si>
  <si>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</si>
  <si>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</si>
  <si>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</si>
  <si>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</si>
  <si>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</si>
  <si>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</si>
  <si>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</si>
  <si>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</si>
  <si>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</si>
  <si>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</si>
  <si>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</si>
  <si>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</si>
  <si>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</si>
  <si>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</si>
  <si>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</si>
  <si>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</si>
  <si>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</si>
  <si>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</si>
  <si>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</si>
  <si>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</si>
  <si>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</si>
  <si>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</si>
  <si>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</si>
  <si>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</si>
  <si>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</si>
  <si>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</si>
  <si>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</si>
  <si>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</si>
  <si>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</si>
  <si>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</si>
  <si>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</si>
  <si>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</si>
  <si>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</si>
  <si>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</si>
  <si>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</si>
  <si>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</si>
  <si>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</si>
  <si>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</si>
  <si>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</si>
  <si>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</si>
  <si>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</si>
  <si>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</si>
  <si>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</si>
  <si>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</si>
  <si>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</si>
  <si>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</si>
  <si>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</si>
  <si>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</si>
  <si>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</si>
  <si>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</si>
  <si>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</si>
  <si>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</si>
  <si>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</si>
  <si>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</si>
  <si>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</si>
  <si>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</si>
  <si>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</si>
  <si>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</si>
  <si>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</si>
  <si>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</si>
  <si>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</si>
  <si>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</si>
  <si>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</si>
  <si>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</si>
  <si>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</si>
  <si>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</si>
  <si>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</si>
  <si>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</si>
  <si>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</si>
  <si>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</si>
  <si>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</si>
  <si>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</si>
  <si>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</si>
  <si>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</si>
  <si>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</si>
  <si>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</si>
  <si>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</si>
  <si>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</si>
  <si>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</si>
  <si>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</si>
  <si>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</si>
  <si>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</si>
  <si>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</si>
  <si>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</si>
  <si>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</si>
  <si>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</si>
  <si>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</si>
  <si>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</si>
  <si>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</si>
  <si>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</si>
  <si>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</si>
  <si>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</si>
  <si>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</si>
  <si>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</si>
  <si>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</si>
  <si>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</si>
  <si>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</si>
  <si>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</si>
  <si>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</si>
  <si>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</si>
  <si>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</si>
  <si>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</si>
  <si>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</si>
  <si>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</si>
  <si>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</si>
  <si>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</si>
  <si>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</si>
  <si>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</si>
  <si>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</si>
  <si>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</si>
  <si>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</si>
  <si>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</si>
  <si>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</si>
  <si>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</si>
  <si>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</si>
  <si>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</si>
  <si>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</si>
  <si>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</si>
  <si>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</si>
  <si>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</si>
  <si>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</si>
  <si>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</si>
  <si>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</si>
  <si>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</si>
  <si>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</si>
  <si>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</si>
  <si>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</si>
  <si>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</si>
  <si>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</si>
  <si>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</si>
  <si>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</si>
  <si>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</si>
  <si>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</si>
  <si>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</si>
  <si>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</si>
  <si>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</si>
  <si>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</si>
  <si>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</si>
  <si>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</si>
  <si>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</si>
  <si>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</si>
  <si>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</si>
  <si>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</si>
  <si>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</si>
  <si>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</si>
  <si>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</si>
  <si>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</si>
  <si>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</si>
  <si>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</si>
  <si>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</si>
  <si>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</si>
  <si>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</si>
  <si>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</si>
  <si>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</si>
  <si>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</si>
  <si>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</si>
  <si>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</si>
  <si>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</si>
  <si>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</si>
  <si>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</si>
  <si>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</si>
  <si>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</si>
  <si>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</si>
  <si>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</si>
  <si>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</si>
  <si>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</si>
  <si>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</si>
  <si>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</si>
  <si>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</si>
  <si>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</si>
  <si>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</si>
  <si>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</si>
  <si>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</si>
  <si>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</si>
  <si>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</si>
  <si>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</si>
  <si>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</si>
  <si>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</si>
  <si>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</si>
  <si>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</si>
  <si>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</si>
  <si>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</si>
  <si>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</si>
  <si>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</si>
  <si>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</si>
  <si>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</si>
  <si>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</si>
  <si>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</si>
  <si>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</si>
  <si>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</si>
  <si>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</si>
  <si>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</si>
  <si>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</si>
  <si>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</si>
  <si>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</si>
  <si>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</si>
  <si>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</si>
  <si>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</si>
  <si>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</si>
  <si>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</si>
  <si>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</si>
  <si>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</si>
  <si>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</si>
  <si>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</si>
  <si>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</si>
  <si>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</si>
  <si>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</si>
  <si>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</si>
  <si>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</si>
  <si>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</si>
  <si>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</si>
  <si>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</si>
  <si>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</si>
  <si>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</si>
  <si>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</si>
  <si>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</si>
  <si>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</si>
  <si>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</si>
  <si>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</si>
  <si>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</si>
  <si>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</si>
  <si>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</si>
  <si>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</si>
  <si>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</si>
  <si>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</si>
  <si>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</si>
  <si>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</si>
  <si>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</si>
  <si>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</si>
  <si>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</si>
  <si>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</si>
  <si>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</si>
  <si>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</si>
  <si>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</si>
  <si>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</si>
  <si>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</si>
  <si>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</si>
  <si>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</si>
  <si>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</si>
  <si>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</si>
  <si>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</si>
  <si>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</si>
  <si>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</si>
  <si>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</si>
  <si>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</si>
  <si>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</si>
  <si>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</si>
  <si>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</si>
  <si>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</si>
  <si>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</si>
  <si>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</si>
  <si>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</si>
  <si>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</si>
  <si>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</si>
  <si>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</si>
  <si>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</si>
  <si>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</si>
  <si>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</si>
  <si>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</si>
  <si>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</si>
  <si>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</si>
  <si>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</si>
  <si>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</si>
  <si>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</si>
  <si>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</si>
  <si>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</si>
  <si>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</si>
  <si>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</si>
  <si>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</si>
  <si>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</si>
  <si>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</si>
  <si>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</si>
  <si>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</si>
  <si>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</si>
  <si>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</si>
  <si>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</si>
  <si>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</si>
  <si>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</si>
  <si>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</si>
  <si>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</si>
  <si>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</si>
  <si>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</si>
  <si>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</si>
  <si>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</si>
  <si>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</si>
  <si>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</si>
  <si>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</si>
  <si>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</si>
  <si>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</si>
  <si>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</si>
  <si>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</si>
  <si>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</si>
  <si>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</si>
  <si>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</si>
  <si>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</si>
  <si>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</si>
  <si>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</si>
  <si>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</si>
  <si>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</si>
  <si>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</si>
  <si>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</si>
  <si>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</si>
  <si>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</si>
  <si>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</si>
  <si>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</si>
  <si>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</si>
  <si>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</si>
  <si>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</si>
  <si>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</si>
  <si>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</si>
  <si>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</si>
  <si>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</si>
  <si>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</si>
  <si>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</si>
  <si>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</si>
  <si>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</si>
  <si>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</si>
  <si>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</si>
  <si>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</si>
  <si>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</si>
  <si>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</si>
  <si>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</si>
  <si>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</si>
  <si>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</si>
  <si>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</si>
  <si>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</si>
  <si>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</si>
  <si>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</si>
  <si>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</si>
  <si>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</si>
  <si>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</si>
  <si>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</si>
  <si>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</si>
  <si>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</si>
  <si>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</si>
  <si>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</si>
  <si>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</si>
  <si>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</si>
  <si>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</si>
  <si>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</si>
  <si>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</si>
  <si>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</si>
  <si>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</si>
  <si>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</si>
  <si>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</si>
  <si>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</si>
  <si>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</si>
  <si>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</si>
  <si>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</si>
  <si>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</si>
  <si>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</si>
  <si>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</si>
  <si>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</si>
  <si>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</si>
  <si>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</si>
  <si>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</si>
  <si>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</si>
  <si>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</si>
  <si>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</si>
  <si>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</si>
  <si>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</si>
  <si>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</si>
  <si>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</si>
  <si>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</si>
  <si>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</si>
  <si>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</si>
  <si>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</si>
  <si>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</si>
  <si>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</si>
  <si>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</si>
  <si>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</si>
  <si>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</si>
  <si>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</si>
  <si>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</si>
  <si>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</si>
  <si>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</si>
  <si>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</si>
  <si>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</si>
  <si>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</si>
  <si>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</si>
  <si>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</si>
  <si>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</si>
  <si>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</si>
  <si>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</si>
  <si>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</si>
  <si>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</si>
  <si>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</si>
  <si>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</si>
  <si>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</si>
  <si>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</si>
  <si>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</si>
  <si>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</si>
  <si>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</si>
  <si>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</si>
  <si>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</si>
  <si>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</si>
  <si>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</si>
  <si>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</si>
  <si>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</si>
  <si>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</si>
  <si>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</si>
  <si>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</si>
  <si>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</si>
  <si>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</si>
  <si>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</si>
  <si>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</si>
  <si>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</si>
  <si>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</si>
  <si>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</si>
  <si>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</si>
  <si>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</si>
  <si>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</si>
  <si>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</si>
  <si>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</si>
  <si>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</si>
  <si>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</si>
  <si>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</si>
  <si>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</si>
  <si>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</si>
  <si>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</si>
  <si>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</si>
  <si>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</si>
  <si>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</si>
  <si>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</si>
  <si>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</si>
  <si>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</si>
  <si>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</si>
  <si>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</si>
  <si>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</si>
  <si>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</si>
  <si>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</si>
  <si>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</si>
  <si>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</si>
  <si>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</si>
  <si>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</si>
  <si>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</si>
  <si>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</si>
  <si>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</si>
  <si>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</si>
  <si>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</si>
  <si>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</si>
  <si>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</si>
  <si>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</si>
  <si>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</si>
  <si>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</si>
  <si>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</si>
  <si>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</si>
  <si>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</si>
  <si>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</si>
  <si>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</si>
  <si>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</si>
  <si>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</si>
  <si>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</si>
  <si>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</si>
  <si>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</si>
  <si>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</si>
  <si>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</si>
  <si>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</si>
  <si>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</si>
  <si>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</si>
  <si>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</si>
  <si>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</si>
  <si>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</si>
  <si>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</si>
  <si>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</si>
  <si>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</si>
  <si>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</si>
  <si>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</si>
  <si>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</si>
  <si>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</si>
  <si>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</si>
  <si>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</si>
  <si>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</si>
  <si>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</si>
  <si>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</si>
  <si>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</si>
  <si>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</si>
  <si>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</si>
  <si>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</si>
  <si>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</si>
  <si>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</si>
  <si>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</si>
  <si>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</si>
  <si>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</si>
  <si>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</si>
  <si>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</si>
  <si>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</si>
  <si>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</si>
  <si>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</si>
  <si>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</si>
  <si>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</si>
  <si>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</si>
  <si>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</si>
  <si>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</si>
  <si>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</si>
  <si>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</si>
  <si>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</si>
  <si>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</si>
  <si>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</si>
  <si>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</si>
  <si>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</si>
  <si>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</si>
  <si>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</si>
  <si>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</si>
  <si>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</si>
  <si>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</si>
  <si>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</si>
  <si>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</si>
  <si>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</si>
  <si>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</si>
  <si>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</si>
  <si>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</si>
  <si>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</si>
  <si>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</si>
  <si>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</si>
  <si>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</si>
  <si>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</si>
  <si>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</si>
  <si>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</si>
  <si>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</si>
  <si>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</si>
  <si>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</si>
  <si>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</si>
  <si>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</si>
  <si>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</si>
  <si>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</si>
  <si>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</si>
  <si>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</si>
  <si>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</si>
  <si>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</si>
  <si>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</si>
  <si>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</si>
  <si>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</si>
  <si>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</si>
  <si>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</si>
  <si>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</si>
  <si>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</si>
  <si>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</si>
  <si>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</si>
  <si>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</si>
  <si>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</si>
  <si>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</si>
  <si>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</si>
  <si>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</si>
  <si>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</si>
  <si>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</si>
  <si>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</si>
  <si>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</si>
  <si>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</si>
  <si>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</si>
  <si>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</si>
  <si>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</si>
  <si>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</si>
  <si>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</si>
  <si>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</si>
  <si>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</si>
  <si>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</si>
  <si>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</si>
  <si>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</si>
  <si>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</si>
  <si>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</si>
  <si>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</si>
  <si>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</si>
  <si>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</si>
  <si>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</si>
  <si>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</si>
  <si>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</si>
  <si>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</si>
  <si>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</si>
  <si>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</si>
  <si>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</si>
  <si>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</si>
  <si>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</si>
  <si>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</si>
  <si>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</si>
  <si>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</si>
  <si>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</si>
  <si>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</si>
  <si>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</si>
  <si>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</si>
  <si>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</si>
  <si>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</si>
  <si>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</si>
  <si>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</si>
  <si>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</si>
  <si>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</si>
  <si>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</si>
  <si>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</si>
  <si>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</si>
  <si>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</si>
  <si>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</si>
  <si>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</si>
  <si>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</si>
  <si>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</si>
  <si>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</si>
  <si>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</si>
  <si>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</si>
  <si>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</si>
  <si>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</si>
  <si>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</si>
  <si>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</si>
  <si>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</si>
  <si>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</si>
  <si>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</si>
  <si>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</si>
  <si>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</si>
  <si>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</si>
  <si>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</si>
  <si>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</si>
  <si>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</si>
  <si>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</si>
  <si>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</si>
  <si>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</si>
  <si>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</si>
  <si>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</si>
  <si>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</si>
  <si>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</si>
  <si>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</si>
  <si>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</si>
  <si>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</si>
  <si>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</si>
  <si>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</si>
  <si>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</si>
  <si>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</si>
  <si>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</si>
  <si>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</si>
  <si>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</si>
  <si>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</si>
  <si>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</si>
  <si>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</si>
  <si>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</si>
  <si>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</si>
  <si>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</si>
  <si>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</si>
  <si>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</si>
  <si>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</si>
  <si>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</si>
  <si>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</si>
  <si>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</si>
  <si>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</si>
  <si>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</si>
  <si>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</si>
  <si>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</si>
  <si>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</si>
  <si>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</si>
  <si>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</si>
  <si>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</si>
  <si>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</si>
  <si>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</si>
  <si>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</si>
  <si>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</si>
  <si>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</si>
  <si>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</si>
  <si>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</si>
  <si>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</si>
  <si>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</si>
  <si>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</si>
  <si>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</si>
  <si>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</si>
  <si>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</si>
  <si>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</si>
  <si>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</si>
  <si>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</si>
  <si>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</si>
  <si>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</si>
  <si>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</si>
  <si>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</si>
  <si>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</si>
  <si>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</si>
  <si>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</si>
  <si>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</si>
  <si>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</si>
  <si>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</si>
  <si>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</si>
  <si>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</si>
  <si>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</si>
  <si>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</si>
  <si>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</si>
  <si>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</si>
  <si>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</si>
  <si>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</si>
  <si>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</si>
  <si>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</si>
  <si>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</si>
  <si>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</si>
  <si>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</si>
  <si>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</si>
  <si>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</si>
  <si>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</si>
  <si>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</si>
  <si>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</si>
  <si>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</si>
  <si>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</si>
  <si>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</si>
  <si>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</si>
  <si>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</si>
  <si>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</si>
  <si>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</si>
  <si>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</si>
  <si>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</si>
  <si>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</si>
  <si>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</si>
  <si>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</si>
  <si>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</si>
  <si>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</si>
  <si>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</si>
  <si>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</si>
  <si>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</si>
  <si>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</si>
  <si>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</si>
  <si>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</si>
  <si>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</si>
  <si>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</si>
  <si>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</si>
  <si>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</si>
  <si>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</si>
  <si>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</si>
  <si>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</si>
  <si>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</si>
  <si>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</si>
  <si>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</si>
  <si>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</si>
  <si>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</si>
  <si>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</si>
  <si>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</si>
  <si>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</si>
  <si>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</si>
  <si>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</si>
  <si>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</si>
  <si>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</si>
  <si>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</si>
  <si>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</si>
  <si>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</si>
  <si>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</si>
  <si>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</si>
  <si>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</si>
  <si>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</si>
  <si>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</si>
  <si>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</si>
  <si>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</si>
  <si>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</si>
  <si>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</si>
  <si>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</si>
  <si>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</si>
  <si>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</si>
  <si>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</si>
  <si>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</si>
  <si>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</si>
  <si>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</si>
  <si>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</si>
  <si>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</si>
  <si>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</si>
  <si>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</si>
  <si>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</si>
  <si>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</si>
  <si>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</si>
  <si>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</si>
  <si>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</si>
  <si>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</si>
  <si>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</si>
  <si>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</si>
  <si>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</si>
  <si>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</si>
  <si>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</si>
  <si>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</si>
  <si>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</si>
  <si>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</si>
  <si>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</si>
  <si>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</si>
  <si>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</si>
  <si>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</si>
  <si>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</si>
  <si>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</si>
  <si>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</si>
  <si>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</si>
  <si>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</si>
  <si>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</si>
  <si>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</si>
  <si>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</si>
  <si>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</si>
  <si>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</si>
  <si>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</si>
  <si>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</si>
  <si>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</si>
  <si>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</si>
  <si>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</si>
  <si>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</si>
  <si>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</si>
  <si>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</si>
  <si>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</si>
  <si>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</si>
  <si>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</si>
  <si>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</si>
  <si>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</si>
  <si>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</si>
  <si>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</si>
  <si>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</si>
  <si>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</si>
  <si>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</si>
  <si>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</si>
  <si>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</si>
  <si>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</si>
  <si>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</si>
  <si>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</si>
  <si>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</si>
  <si>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</si>
  <si>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</si>
  <si>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</si>
  <si>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</si>
  <si>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</si>
  <si>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</si>
  <si>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</si>
  <si>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</si>
  <si>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</si>
  <si>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</si>
  <si>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</si>
  <si>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</si>
  <si>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</si>
  <si>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</si>
  <si>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</si>
  <si>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</si>
  <si>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</si>
  <si>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</si>
  <si>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</si>
  <si>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</si>
  <si>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</si>
  <si>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</si>
  <si>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</si>
  <si>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</si>
  <si>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</si>
  <si>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</si>
  <si>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</si>
  <si>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</si>
  <si>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</si>
  <si>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</si>
  <si>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</si>
  <si>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</si>
  <si>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</si>
  <si>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</si>
  <si>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</si>
  <si>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</si>
  <si>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</si>
  <si>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</si>
  <si>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</si>
  <si>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</si>
  <si>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</si>
  <si>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</si>
  <si>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</si>
  <si>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</si>
  <si>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</si>
  <si>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</si>
  <si>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</si>
  <si>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</si>
  <si>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</si>
  <si>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</si>
  <si>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</si>
  <si>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</si>
  <si>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</si>
  <si>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</si>
  <si>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</si>
  <si>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</si>
  <si>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</si>
  <si>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</si>
  <si>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</si>
  <si>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</si>
  <si>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</si>
  <si>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</si>
  <si>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</si>
  <si>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</si>
  <si>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</si>
  <si>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</si>
  <si>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</si>
  <si>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</si>
  <si>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</si>
  <si>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</si>
  <si>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</si>
  <si>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</si>
  <si>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</si>
  <si>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</si>
  <si>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</si>
  <si>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</si>
  <si>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</si>
  <si>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</si>
  <si>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</si>
  <si>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</si>
  <si>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</si>
  <si>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</si>
  <si>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</si>
  <si>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</si>
  <si>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</si>
  <si>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</si>
  <si>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</si>
  <si>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</si>
  <si>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</si>
  <si>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</si>
  <si>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</si>
  <si>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</si>
  <si>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</si>
  <si>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</si>
  <si>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</si>
  <si>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</si>
  <si>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</si>
  <si>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</si>
  <si>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</si>
  <si>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</si>
  <si>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</si>
  <si>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</si>
  <si>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</si>
  <si>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</si>
  <si>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</si>
  <si>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</si>
  <si>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</si>
  <si>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</si>
  <si>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</si>
  <si>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</si>
  <si>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</si>
  <si>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</si>
  <si>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</si>
  <si>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</si>
  <si>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</si>
  <si>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</si>
  <si>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</si>
  <si>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</si>
  <si>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</si>
  <si>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</si>
  <si>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</si>
  <si>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</si>
  <si>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</si>
  <si>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</si>
  <si>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</si>
  <si>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</si>
  <si>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</si>
  <si>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</si>
  <si>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</si>
  <si>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</si>
  <si>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</si>
  <si>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</si>
  <si>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</si>
  <si>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</si>
  <si>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</si>
  <si>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</si>
  <si>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</si>
  <si>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</si>
  <si>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</si>
  <si>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</si>
  <si>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</si>
  <si>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</si>
  <si>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</si>
  <si>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</si>
  <si>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</si>
  <si>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</si>
  <si>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</si>
  <si>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</si>
  <si>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</si>
  <si>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</si>
  <si>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</si>
  <si>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</si>
  <si>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</si>
  <si>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</si>
  <si>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</si>
  <si>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</si>
  <si>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</si>
  <si>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</si>
  <si>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</si>
  <si>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</si>
  <si>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</si>
  <si>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</si>
  <si>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</si>
  <si>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</si>
  <si>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</si>
  <si>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</si>
  <si>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</si>
  <si>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</si>
  <si>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</si>
  <si>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</si>
  <si>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</si>
  <si>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</si>
  <si>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</si>
  <si>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</si>
  <si>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</si>
  <si>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</si>
  <si>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</si>
  <si>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</si>
  <si>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</si>
  <si>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</si>
  <si>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</si>
  <si>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</si>
  <si>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</si>
  <si>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</si>
  <si>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</si>
  <si>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</si>
  <si>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</si>
  <si>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</si>
  <si>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</si>
  <si>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</si>
  <si>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</si>
  <si>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</si>
  <si>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</si>
  <si>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</si>
  <si>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</si>
  <si>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</si>
  <si>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</si>
  <si>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</si>
  <si>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</si>
  <si>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</si>
  <si>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</si>
  <si>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</si>
  <si>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</si>
  <si>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</si>
  <si>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</si>
  <si>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</si>
  <si>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</si>
  <si>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</si>
  <si>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</si>
  <si>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</si>
  <si>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</si>
  <si>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</si>
  <si>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</si>
  <si>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</si>
  <si>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</si>
  <si>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</si>
  <si>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</si>
  <si>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</si>
  <si>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</si>
  <si>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</si>
  <si>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</si>
  <si>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</si>
  <si>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</si>
  <si>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</si>
  <si>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</si>
  <si>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</si>
  <si>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</si>
  <si>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</si>
  <si>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</si>
  <si>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</si>
  <si>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</si>
  <si>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</si>
  <si>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</si>
  <si>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</si>
  <si>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</si>
  <si>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</si>
  <si>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</si>
  <si>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</si>
  <si>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</si>
  <si>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</si>
  <si>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</si>
  <si>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</si>
  <si>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</si>
  <si>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</si>
  <si>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</si>
  <si>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</si>
  <si>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</si>
  <si>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</si>
  <si>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</si>
  <si>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</si>
  <si>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</si>
  <si>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</si>
  <si>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</si>
  <si>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</si>
  <si>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</si>
  <si>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</si>
  <si>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</si>
  <si>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</si>
  <si>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</si>
  <si>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</si>
  <si>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</si>
  <si>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</si>
  <si>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</si>
  <si>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</si>
  <si>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</si>
  <si>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</si>
  <si>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</si>
  <si>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</si>
  <si>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</si>
  <si>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</si>
  <si>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</si>
  <si>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</si>
  <si>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</si>
  <si>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</si>
  <si>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</si>
  <si>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</si>
  <si>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</si>
  <si>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</si>
  <si>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</si>
  <si>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</si>
  <si>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</si>
  <si>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</si>
  <si>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</si>
  <si>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</si>
  <si>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</si>
  <si>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</si>
  <si>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</si>
  <si>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</si>
  <si>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</si>
  <si>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</si>
  <si>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</si>
  <si>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</si>
  <si>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</si>
  <si>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</si>
  <si>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</si>
  <si>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</si>
  <si>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</si>
  <si>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</si>
  <si>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</si>
  <si>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</si>
  <si>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</si>
  <si>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</si>
  <si>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</si>
  <si>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</si>
  <si>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</si>
  <si>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</si>
  <si>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</si>
  <si>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</si>
  <si>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</si>
  <si>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</si>
  <si>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</si>
  <si>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</si>
  <si>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</si>
  <si>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</si>
  <si>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</si>
  <si>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</si>
  <si>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</si>
  <si>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</si>
  <si>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</si>
  <si>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</si>
  <si>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</si>
  <si>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</si>
  <si>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</si>
  <si>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</si>
  <si>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</si>
  <si>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</si>
  <si>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</si>
  <si>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</si>
  <si>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</si>
  <si>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</si>
  <si>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</si>
  <si>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</si>
  <si>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</si>
  <si>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</si>
  <si>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</si>
  <si>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</si>
  <si>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</si>
  <si>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</si>
  <si>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</si>
  <si>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</si>
  <si>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</si>
  <si>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</si>
  <si>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</si>
  <si>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</si>
  <si>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</si>
  <si>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</si>
  <si>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</si>
  <si>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</si>
  <si>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</si>
  <si>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</si>
  <si>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</si>
  <si>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</si>
  <si>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</si>
  <si>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</si>
  <si>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</si>
  <si>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</si>
  <si>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</si>
  <si>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</si>
  <si>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</si>
  <si>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</si>
  <si>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</si>
  <si>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</si>
  <si>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</si>
  <si>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</si>
  <si>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</si>
  <si>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</si>
  <si>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</si>
  <si>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</si>
  <si>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</si>
  <si>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</si>
  <si>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</si>
  <si>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</si>
  <si>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</si>
  <si>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</si>
  <si>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</si>
  <si>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</si>
  <si>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</si>
  <si>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</si>
  <si>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</si>
  <si>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</si>
  <si>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</si>
  <si>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</si>
  <si>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</si>
  <si>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</si>
  <si>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</si>
  <si>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</si>
  <si>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</si>
  <si>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</si>
  <si>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</si>
  <si>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</si>
  <si>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</si>
  <si>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</si>
  <si>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</si>
  <si>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</si>
  <si>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</si>
  <si>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</si>
  <si>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</si>
  <si>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</si>
  <si>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</si>
  <si>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</si>
  <si>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</si>
  <si>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</si>
  <si>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</si>
  <si>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</si>
  <si>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</si>
  <si>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</si>
  <si>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</si>
  <si>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</si>
  <si>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</si>
  <si>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</si>
  <si>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</si>
  <si>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</si>
  <si>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</si>
  <si>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</si>
  <si>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</si>
  <si>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</si>
  <si>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</si>
  <si>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</si>
  <si>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</si>
  <si>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</si>
  <si>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</si>
  <si>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</si>
  <si>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</si>
  <si>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</si>
  <si>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</si>
  <si>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</si>
  <si>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</si>
  <si>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</si>
  <si>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</si>
  <si>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</si>
  <si>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</si>
  <si>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</si>
  <si>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</si>
  <si>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</si>
  <si>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</si>
  <si>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</si>
  <si>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</si>
  <si>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</si>
  <si>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</si>
  <si>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</si>
  <si>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</si>
  <si>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</si>
  <si>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</si>
  <si>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</si>
  <si>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</si>
  <si>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</si>
  <si>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</si>
  <si>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</si>
  <si>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</si>
  <si>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</si>
  <si>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</si>
  <si>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</si>
  <si>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</si>
  <si>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</si>
  <si>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</si>
  <si>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</si>
  <si>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</si>
  <si>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</si>
  <si>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</si>
  <si>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</si>
  <si>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</si>
  <si>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</si>
  <si>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</si>
  <si>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</si>
  <si>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</si>
  <si>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</si>
  <si>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</si>
  <si>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</si>
  <si>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</si>
  <si>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</si>
  <si>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</si>
  <si>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</si>
  <si>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</si>
  <si>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</si>
  <si>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</si>
  <si>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</si>
  <si>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</si>
  <si>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</si>
  <si>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</si>
  <si>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</si>
  <si>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</si>
  <si>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</si>
  <si>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</si>
  <si>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</si>
  <si>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</si>
  <si>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</si>
  <si>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</si>
  <si>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</si>
  <si>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</si>
  <si>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</si>
  <si>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</si>
  <si>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</si>
  <si>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</si>
  <si>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</si>
  <si>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</si>
  <si>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</si>
  <si>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</si>
  <si>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</si>
  <si>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</si>
  <si>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</si>
  <si>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</si>
  <si>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</si>
  <si>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</si>
  <si>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</si>
  <si>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</si>
  <si>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</si>
  <si>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</si>
  <si>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</si>
  <si>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</si>
  <si>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</si>
  <si>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</si>
  <si>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</si>
  <si>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</si>
  <si>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</si>
  <si>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</si>
  <si>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</si>
  <si>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</si>
  <si>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</si>
  <si>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</si>
  <si>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</si>
  <si>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</si>
  <si>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</si>
  <si>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</si>
  <si>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</si>
  <si>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</si>
  <si>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</si>
  <si>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</si>
  <si>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</si>
  <si>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</si>
  <si>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</si>
  <si>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</si>
  <si>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</si>
  <si>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</si>
  <si>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</si>
  <si>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</si>
  <si>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</si>
  <si>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</si>
  <si>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</si>
  <si>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</si>
  <si>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</si>
  <si>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</si>
  <si>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</si>
  <si>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</si>
  <si>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</si>
  <si>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</si>
  <si>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</si>
  <si>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</si>
  <si>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</si>
  <si>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</si>
  <si>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</si>
  <si>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</si>
  <si>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</si>
  <si>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</si>
  <si>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</si>
  <si>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</si>
  <si>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</si>
  <si>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</si>
  <si>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</si>
  <si>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</si>
  <si>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</si>
  <si>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</si>
  <si>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</si>
  <si>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</si>
  <si>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</si>
  <si>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</si>
  <si>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</si>
  <si>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</si>
  <si>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</si>
  <si>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</si>
  <si>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</si>
  <si>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</si>
  <si>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</si>
  <si>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</si>
  <si>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</si>
  <si>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</si>
  <si>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</si>
  <si>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</si>
  <si>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</si>
  <si>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</si>
  <si>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</si>
  <si>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</si>
  <si>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</si>
  <si>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</si>
  <si>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</si>
  <si>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</si>
  <si>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</si>
  <si>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</si>
  <si>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</si>
  <si>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</si>
  <si>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</si>
  <si>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</si>
  <si>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</si>
  <si>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</si>
  <si>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</si>
  <si>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</si>
  <si>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</si>
  <si>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</si>
  <si>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</si>
  <si>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</si>
  <si>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</si>
  <si>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</si>
  <si>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</si>
  <si>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</si>
  <si>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</si>
  <si>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</si>
  <si>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</si>
  <si>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</si>
  <si>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</si>
  <si>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</si>
  <si>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</si>
  <si>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</si>
  <si>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</si>
  <si>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</si>
  <si>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</si>
  <si>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</si>
  <si>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</si>
  <si>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</si>
  <si>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</si>
  <si>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</si>
  <si>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</si>
  <si>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</si>
  <si>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</si>
  <si>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</si>
  <si>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</si>
  <si>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</si>
  <si>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</si>
  <si>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</si>
  <si>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</si>
  <si>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</si>
  <si>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</si>
  <si>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</si>
  <si>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</si>
  <si>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</si>
  <si>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</si>
  <si>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</si>
  <si>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</si>
  <si>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</si>
  <si>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</si>
  <si>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</si>
  <si>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</si>
  <si>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</si>
  <si>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</si>
  <si>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</si>
  <si>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</si>
  <si>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</si>
  <si>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</si>
  <si>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</si>
  <si>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</si>
  <si>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</si>
  <si>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</si>
  <si>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</si>
  <si>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</si>
  <si>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</si>
  <si>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</si>
  <si>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</si>
  <si>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</si>
  <si>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</si>
  <si>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</si>
  <si>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</si>
  <si>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</si>
  <si>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</si>
  <si>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</si>
  <si>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</si>
  <si>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</si>
  <si>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</si>
  <si>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</si>
  <si>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</si>
  <si>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</si>
  <si>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</si>
  <si>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</si>
  <si>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</si>
  <si>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</si>
  <si>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</si>
  <si>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</si>
  <si>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</si>
  <si>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</si>
  <si>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</si>
  <si>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</si>
  <si>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</si>
  <si>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</si>
  <si>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</si>
  <si>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</si>
  <si>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</si>
  <si>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</si>
  <si>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</si>
  <si>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</si>
  <si>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</si>
  <si>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</si>
  <si>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</si>
  <si>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</si>
  <si>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</si>
  <si>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</si>
  <si>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</si>
  <si>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</si>
  <si>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</si>
  <si>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</si>
  <si>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</si>
  <si>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</si>
  <si>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</si>
  <si>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</si>
  <si>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</si>
  <si>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</si>
  <si>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</si>
  <si>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</si>
  <si>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</si>
  <si>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</si>
  <si>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</si>
  <si>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</si>
  <si>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</si>
  <si>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</si>
  <si>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</si>
  <si>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</si>
  <si>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</si>
  <si>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</si>
  <si>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</si>
  <si>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</si>
  <si>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</si>
  <si>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</si>
  <si>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</si>
  <si>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</si>
  <si>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</si>
  <si>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</si>
  <si>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</si>
  <si>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</si>
  <si>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</si>
  <si>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</si>
  <si>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</si>
  <si>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</si>
  <si>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</si>
  <si>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</si>
  <si>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</si>
  <si>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</si>
  <si>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</si>
  <si>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</si>
  <si>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</si>
  <si>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</si>
  <si>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</si>
  <si>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</si>
  <si>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</si>
  <si>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</si>
  <si>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</si>
  <si>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</si>
  <si>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</si>
  <si>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</si>
  <si>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</si>
  <si>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</si>
  <si>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</si>
  <si>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</si>
  <si>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</si>
  <si>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</si>
  <si>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</si>
  <si>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</si>
  <si>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</si>
  <si>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</si>
  <si>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</si>
  <si>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</si>
  <si>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</si>
  <si>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</si>
  <si>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</si>
  <si>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</si>
  <si>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</si>
  <si>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</si>
  <si>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</si>
  <si>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</si>
  <si>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</si>
  <si>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</si>
  <si>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</si>
  <si>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</si>
  <si>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</si>
  <si>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</si>
  <si>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</si>
  <si>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</si>
  <si>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</si>
  <si>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</si>
  <si>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</si>
  <si>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</si>
  <si>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</si>
  <si>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</si>
  <si>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</si>
  <si>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</si>
  <si>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</si>
  <si>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</si>
  <si>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</si>
  <si>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</si>
  <si>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</si>
  <si>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</si>
  <si>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</si>
  <si>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</si>
  <si>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</si>
  <si>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</si>
  <si>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</si>
  <si>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</si>
  <si>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</si>
  <si>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</si>
  <si>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</si>
  <si>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</si>
  <si>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</si>
  <si>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</si>
  <si>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</si>
  <si>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</si>
  <si>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</si>
  <si>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</si>
  <si>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</si>
  <si>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</si>
  <si>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</si>
  <si>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</si>
  <si>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</si>
  <si>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</si>
  <si>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</si>
  <si>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</si>
  <si>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</si>
  <si>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</si>
  <si>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</si>
  <si>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</si>
  <si>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</si>
  <si>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</si>
  <si>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</si>
  <si>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</si>
  <si>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</si>
  <si>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</si>
  <si>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</si>
  <si>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</si>
  <si>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</si>
  <si>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</si>
  <si>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</si>
  <si>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</si>
  <si>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</si>
  <si>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</si>
  <si>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</si>
  <si>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</si>
  <si>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</si>
  <si>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</si>
  <si>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</si>
  <si>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</si>
  <si>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</si>
  <si>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</si>
  <si>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</si>
  <si>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</si>
  <si>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</si>
  <si>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</si>
  <si>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</si>
  <si>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</si>
  <si>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</si>
  <si>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</si>
  <si>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</si>
  <si>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</si>
  <si>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</si>
  <si>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</si>
  <si>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</si>
  <si>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</si>
  <si>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</si>
  <si>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</si>
  <si>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</si>
  <si>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</si>
  <si>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</si>
  <si>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</si>
  <si>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</si>
  <si>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</si>
  <si>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</si>
  <si>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</si>
  <si>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</si>
  <si>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</si>
  <si>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</si>
  <si>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</si>
  <si>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</si>
  <si>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</si>
  <si>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</si>
  <si>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</si>
  <si>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</si>
  <si>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</si>
  <si>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</si>
  <si>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</si>
  <si>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</si>
  <si>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</si>
  <si>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</si>
  <si>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</si>
  <si>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</si>
  <si>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</si>
  <si>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</si>
  <si>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</si>
  <si>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</si>
  <si>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</si>
  <si>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</si>
  <si>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</si>
  <si>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</si>
  <si>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</si>
  <si>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</si>
  <si>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</si>
  <si>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</si>
  <si>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</si>
  <si>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</si>
  <si>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</si>
  <si>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</si>
  <si>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</si>
  <si>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</si>
  <si>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</si>
  <si>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</si>
  <si>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</si>
  <si>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</si>
  <si>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</si>
  <si>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</si>
  <si>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</si>
  <si>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</si>
  <si>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</si>
  <si>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</si>
  <si>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</si>
  <si>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</si>
  <si>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</si>
  <si>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</si>
  <si>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</si>
  <si>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</si>
  <si>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</si>
  <si>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</si>
  <si>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</si>
  <si>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</si>
  <si>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</si>
  <si>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</si>
  <si>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</si>
  <si>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</si>
  <si>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</si>
  <si>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</si>
  <si>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</si>
  <si>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</si>
  <si>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</si>
  <si>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</si>
  <si>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</si>
  <si>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</si>
  <si>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</si>
  <si>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</si>
  <si>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</si>
  <si>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</si>
  <si>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</si>
  <si>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</si>
  <si>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</si>
  <si>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</si>
  <si>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</si>
  <si>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</si>
  <si>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</si>
  <si>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</si>
  <si>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</si>
  <si>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</si>
  <si>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</si>
  <si>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</si>
  <si>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</si>
  <si>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</si>
  <si>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</si>
  <si>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</si>
  <si>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</si>
  <si>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</si>
  <si>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</si>
  <si>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</si>
  <si>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</si>
  <si>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</si>
  <si>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</si>
  <si>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</si>
  <si>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</si>
  <si>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</si>
  <si>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</si>
  <si>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</si>
  <si>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</si>
  <si>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</si>
  <si>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</si>
  <si>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</si>
  <si>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</si>
  <si>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</si>
  <si>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</si>
  <si>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</si>
  <si>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</si>
  <si>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</si>
  <si>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</si>
  <si>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</si>
  <si>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</si>
  <si>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</si>
  <si>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</si>
  <si>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</si>
  <si>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</si>
  <si>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</si>
  <si>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</si>
  <si>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</si>
  <si>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</si>
  <si>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</si>
  <si>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</si>
  <si>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</si>
  <si>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</si>
  <si>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</si>
  <si>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</si>
  <si>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</si>
  <si>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</si>
  <si>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</si>
  <si>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</si>
  <si>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</si>
  <si>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</si>
  <si>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</si>
  <si>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</si>
  <si>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</si>
  <si>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</si>
  <si>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</si>
  <si>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</si>
  <si>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</si>
  <si>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</si>
  <si>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</si>
  <si>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</si>
  <si>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</si>
  <si>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</si>
  <si>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</si>
  <si>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</si>
  <si>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</si>
  <si>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</si>
  <si>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</si>
  <si>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</si>
  <si>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</si>
  <si>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</si>
  <si>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</si>
  <si>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</si>
  <si>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</si>
  <si>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</si>
  <si>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</si>
  <si>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</si>
  <si>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</si>
  <si>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</si>
  <si>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</si>
  <si>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</si>
  <si>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</si>
  <si>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</si>
  <si>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</si>
  <si>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</si>
  <si>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</si>
  <si>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</si>
  <si>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</si>
  <si>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</si>
  <si>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</si>
  <si>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</si>
  <si>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</si>
  <si>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</si>
  <si>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</si>
  <si>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</si>
  <si>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</si>
  <si>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</si>
  <si>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</si>
  <si>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</si>
  <si>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</si>
  <si>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</si>
  <si>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</si>
  <si>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</si>
  <si>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</si>
  <si>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</si>
  <si>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</si>
  <si>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</si>
  <si>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</si>
  <si>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</si>
  <si>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</si>
  <si>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</si>
  <si>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</si>
  <si>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</si>
  <si>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</si>
  <si>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</si>
  <si>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</si>
  <si>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</si>
  <si>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</si>
  <si>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</si>
  <si>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</si>
  <si>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</si>
  <si>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</si>
  <si>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</si>
  <si>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</si>
  <si>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</si>
  <si>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</si>
  <si>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</si>
  <si>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</si>
  <si>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</si>
  <si>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</si>
  <si>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</si>
  <si>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</si>
  <si>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</si>
  <si>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</si>
  <si>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</si>
  <si>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</si>
  <si>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</si>
  <si>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</si>
  <si>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</si>
  <si>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</si>
  <si>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</si>
  <si>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</si>
  <si>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</si>
  <si>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</si>
  <si>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</si>
  <si>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</si>
  <si>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</si>
  <si>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</si>
  <si>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</si>
  <si>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</si>
  <si>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</si>
  <si>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</si>
  <si>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</si>
  <si>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</si>
  <si>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</si>
  <si>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</si>
  <si>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</si>
  <si>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</si>
  <si>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</si>
  <si>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</si>
  <si>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</si>
  <si>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</si>
  <si>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</si>
  <si>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</si>
  <si>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</si>
  <si>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</si>
  <si>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</si>
  <si>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</si>
  <si>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</si>
  <si>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</si>
  <si>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</si>
  <si>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</si>
  <si>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</si>
  <si>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</si>
  <si>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</si>
  <si>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</si>
  <si>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</si>
  <si>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</si>
  <si>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</si>
  <si>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</si>
  <si>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</si>
  <si>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</si>
  <si>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</si>
  <si>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</si>
  <si>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</si>
  <si>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</si>
  <si>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</si>
  <si>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</si>
  <si>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</si>
  <si>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</si>
  <si>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</si>
  <si>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</si>
  <si>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</si>
  <si>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</si>
  <si>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</si>
  <si>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</si>
  <si>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</si>
  <si>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</si>
  <si>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</si>
  <si>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</si>
  <si>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</si>
  <si>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</si>
  <si>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</si>
  <si>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</si>
  <si>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</si>
  <si>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</si>
  <si>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</si>
  <si>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</si>
  <si>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</si>
  <si>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</si>
  <si>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</si>
  <si>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</si>
  <si>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</si>
  <si>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</si>
  <si>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</si>
  <si>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</si>
  <si>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</si>
  <si>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</si>
  <si>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</si>
  <si>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</si>
  <si>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</si>
  <si>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</si>
  <si>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</si>
  <si>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</si>
  <si>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</si>
  <si>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</si>
  <si>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</si>
  <si>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</si>
  <si>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</si>
  <si>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</si>
  <si>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</si>
  <si>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</si>
  <si>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</si>
  <si>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</si>
  <si>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</si>
  <si>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</si>
  <si>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</si>
  <si>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</si>
  <si>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</si>
  <si>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</si>
  <si>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</si>
  <si>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</si>
  <si>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</si>
  <si>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</si>
  <si>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</si>
  <si>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</si>
  <si>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</si>
  <si>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</si>
  <si>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</si>
  <si>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</si>
  <si>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</si>
  <si>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</si>
  <si>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</si>
  <si>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</si>
  <si>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</si>
  <si>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</si>
  <si>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</si>
  <si>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</si>
  <si>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</si>
  <si>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</si>
  <si>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</si>
  <si>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</si>
  <si>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</si>
  <si>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</si>
  <si>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</si>
  <si>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</si>
  <si>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</si>
  <si>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</si>
  <si>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</si>
  <si>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</si>
  <si>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</si>
  <si>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</si>
  <si>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</si>
  <si>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</si>
  <si>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</si>
  <si>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</si>
  <si>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</si>
  <si>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</si>
  <si>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</si>
  <si>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</si>
  <si>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</si>
  <si>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</si>
  <si>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</si>
  <si>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</si>
  <si>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</si>
  <si>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</si>
  <si>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</si>
  <si>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</si>
  <si>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</si>
  <si>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</si>
  <si>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</si>
  <si>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</si>
  <si>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</si>
  <si>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</si>
  <si>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</si>
  <si>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</si>
  <si>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</si>
  <si>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</si>
  <si>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</si>
  <si>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</si>
  <si>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</si>
  <si>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</si>
  <si>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</si>
  <si>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</si>
  <si>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</si>
  <si>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</si>
  <si>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</si>
  <si>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</si>
  <si>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</si>
  <si>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</si>
  <si>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</si>
  <si>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</si>
  <si>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</si>
  <si>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</si>
  <si>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</si>
  <si>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</si>
  <si>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</si>
  <si>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</si>
  <si>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</si>
  <si>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</si>
  <si>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</si>
  <si>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</si>
  <si>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</si>
  <si>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</si>
  <si>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</si>
  <si>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</si>
  <si>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</si>
  <si>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</si>
  <si>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</si>
  <si>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</si>
  <si>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</si>
  <si>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</si>
  <si>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</si>
  <si>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</si>
  <si>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</si>
  <si>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</si>
  <si>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</si>
  <si>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</si>
  <si>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</si>
  <si>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</si>
  <si>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</si>
  <si>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</si>
  <si>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</si>
  <si>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</si>
  <si>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</si>
  <si>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</si>
  <si>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</si>
  <si>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</si>
  <si>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</si>
  <si>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</si>
  <si>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</si>
  <si>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</si>
  <si>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</si>
  <si>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</si>
  <si>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</si>
  <si>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</si>
  <si>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</si>
  <si>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</si>
  <si>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</si>
  <si>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</si>
  <si>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</si>
  <si>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</si>
  <si>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</si>
  <si>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</si>
  <si>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</si>
  <si>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</si>
  <si>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</si>
  <si>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</si>
  <si>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</si>
  <si>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</si>
  <si>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</si>
  <si>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</si>
  <si>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</si>
  <si>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</si>
  <si>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</si>
  <si>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</si>
  <si>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</si>
  <si>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</si>
  <si>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</si>
  <si>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</si>
  <si>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</si>
  <si>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</si>
  <si>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</si>
  <si>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</si>
  <si>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</si>
  <si>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</si>
  <si>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</si>
  <si>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</si>
  <si>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</si>
  <si>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</si>
  <si>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</si>
  <si>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</si>
  <si>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</si>
  <si>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</si>
  <si>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</si>
  <si>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</si>
  <si>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</si>
  <si>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</si>
  <si>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</si>
  <si>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</si>
  <si>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</si>
  <si>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</si>
  <si>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</si>
  <si>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</si>
  <si>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</si>
  <si>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</si>
  <si>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</si>
  <si>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</si>
  <si>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</si>
  <si>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</si>
  <si>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</si>
  <si>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</si>
  <si>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</si>
  <si>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</si>
  <si>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</si>
  <si>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</si>
  <si>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</si>
  <si>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</si>
  <si>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</si>
  <si>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</si>
  <si>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</si>
  <si>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</si>
  <si>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</si>
  <si>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</si>
  <si>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</si>
  <si>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</si>
  <si>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</si>
  <si>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</si>
  <si>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</si>
  <si>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</si>
  <si>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</si>
  <si>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</si>
  <si>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</si>
  <si>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</si>
  <si>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</si>
  <si>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</si>
  <si>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</si>
  <si>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</si>
  <si>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</si>
  <si>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</si>
  <si>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</si>
  <si>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</si>
  <si>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</si>
  <si>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</si>
  <si>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</si>
  <si>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</si>
  <si>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</si>
  <si>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</si>
  <si>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</si>
  <si>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</si>
  <si>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</si>
  <si>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</si>
  <si>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</si>
  <si>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</si>
  <si>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</si>
  <si>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</si>
  <si>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</si>
  <si>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</si>
  <si>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</si>
  <si>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</si>
  <si>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</si>
  <si>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</si>
  <si>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</si>
  <si>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</si>
  <si>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</si>
  <si>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</si>
  <si>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</si>
  <si>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</si>
  <si>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</si>
  <si>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</si>
  <si>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</si>
  <si>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</si>
  <si>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</si>
  <si>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</si>
  <si>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</si>
  <si>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</si>
  <si>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</si>
  <si>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</si>
  <si>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</si>
  <si>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</si>
  <si>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</si>
  <si>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</si>
  <si>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</si>
  <si>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</si>
  <si>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</si>
  <si>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</si>
  <si>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</si>
  <si>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</si>
  <si>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</si>
  <si>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</si>
  <si>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</si>
  <si>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</si>
  <si>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</si>
  <si>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</si>
  <si>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</si>
  <si>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</si>
  <si>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</si>
  <si>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</si>
  <si>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</si>
  <si>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</si>
  <si>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</si>
  <si>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</si>
  <si>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</si>
  <si>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</si>
  <si>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</si>
  <si>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</si>
  <si>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</si>
  <si>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</si>
  <si>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</si>
  <si>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</si>
  <si>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</si>
  <si>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</si>
  <si>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</si>
  <si>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</si>
  <si>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</si>
  <si>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</si>
  <si>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</si>
  <si>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</si>
  <si>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</si>
  <si>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</si>
  <si>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</si>
  <si>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</si>
  <si>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</si>
  <si>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</si>
  <si>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</si>
  <si>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</si>
  <si>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</si>
  <si>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</si>
  <si>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</si>
  <si>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</si>
  <si>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</si>
  <si>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</si>
  <si>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</si>
  <si>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</si>
  <si>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</si>
  <si>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</si>
  <si>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</si>
  <si>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</si>
  <si>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</si>
  <si>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</si>
  <si>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</si>
  <si>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</si>
  <si>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</si>
  <si>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</si>
  <si>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</si>
  <si>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</si>
  <si>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</si>
  <si>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</si>
  <si>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</si>
  <si>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</si>
  <si>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</si>
  <si>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</si>
  <si>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</si>
  <si>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</si>
  <si>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</si>
  <si>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</si>
  <si>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</si>
  <si>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</si>
  <si>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</si>
  <si>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</si>
  <si>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</si>
  <si>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</si>
  <si>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</si>
  <si>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</si>
  <si>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</si>
  <si>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</si>
  <si>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</si>
  <si>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</si>
  <si>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</si>
  <si>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</si>
  <si>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</si>
  <si>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</si>
  <si>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</si>
  <si>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</si>
  <si>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</si>
  <si>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</si>
  <si>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</si>
  <si>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</si>
  <si>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</si>
  <si>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</si>
  <si>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</si>
  <si>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</si>
  <si>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</si>
  <si>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</si>
  <si>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</si>
  <si>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</si>
  <si>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</si>
  <si>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</si>
  <si>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</si>
  <si>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</si>
  <si>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</si>
  <si>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</si>
  <si>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</si>
  <si>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</si>
  <si>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</si>
  <si>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</si>
  <si>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</si>
  <si>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</si>
  <si>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</si>
  <si>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</si>
  <si>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</si>
  <si>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</si>
  <si>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</si>
  <si>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</si>
  <si>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</si>
  <si>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</si>
  <si>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</si>
  <si>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</si>
  <si>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</si>
  <si>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</si>
  <si>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</si>
  <si>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</si>
  <si>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</si>
  <si>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</si>
  <si>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</si>
  <si>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</si>
  <si>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</si>
  <si>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</si>
  <si>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</si>
  <si>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</si>
  <si>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</si>
  <si>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</si>
  <si>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</si>
  <si>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</si>
  <si>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</si>
  <si>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</si>
  <si>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</si>
  <si>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</si>
  <si>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</si>
  <si>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</si>
  <si>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</si>
  <si>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</si>
  <si>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</si>
  <si>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</si>
  <si>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</si>
  <si>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</si>
  <si>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</si>
  <si>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</si>
  <si>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</si>
  <si>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</si>
  <si>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</si>
  <si>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</si>
  <si>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</si>
  <si>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</si>
  <si>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</si>
  <si>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</si>
  <si>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</si>
  <si>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</si>
  <si>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</si>
  <si>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</si>
  <si>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</si>
  <si>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</si>
  <si>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</si>
  <si>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</si>
  <si>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</si>
  <si>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</si>
  <si>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</si>
  <si>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</si>
  <si>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</si>
  <si>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</si>
  <si>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</si>
  <si>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</si>
  <si>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</si>
  <si>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</si>
  <si>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</si>
  <si>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</si>
  <si>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</si>
  <si>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</si>
  <si>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</si>
  <si>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</si>
  <si>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</si>
  <si>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</si>
  <si>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</si>
  <si>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</si>
  <si>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</si>
  <si>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</si>
  <si>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</si>
  <si>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</si>
  <si>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</si>
  <si>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</si>
  <si>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</si>
  <si>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</si>
  <si>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</si>
  <si>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</si>
  <si>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</si>
  <si>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</si>
  <si>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</si>
  <si>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</si>
  <si>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</si>
  <si>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</si>
  <si>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</si>
  <si>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</si>
  <si>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</si>
  <si>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</si>
  <si>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</si>
  <si>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</si>
  <si>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</si>
  <si>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</si>
  <si>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</si>
  <si>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</si>
  <si>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</si>
  <si>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</si>
  <si>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</si>
  <si>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</si>
  <si>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</si>
  <si>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</si>
  <si>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</si>
  <si>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</si>
  <si>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</si>
  <si>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</si>
  <si>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</si>
  <si>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</si>
  <si>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</si>
  <si>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</si>
  <si>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</si>
  <si>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</si>
  <si>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</si>
  <si>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</si>
  <si>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</si>
  <si>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</si>
  <si>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</si>
  <si>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</si>
  <si>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</si>
  <si>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</si>
  <si>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</si>
  <si>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</si>
  <si>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</si>
  <si>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</si>
  <si>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</si>
  <si>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</si>
  <si>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</si>
  <si>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</si>
  <si>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</si>
  <si>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</si>
  <si>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</si>
  <si>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</si>
  <si>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</si>
  <si>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</si>
  <si>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</si>
  <si>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</si>
  <si>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</si>
  <si>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</si>
  <si>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</si>
  <si>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</si>
  <si>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</si>
  <si>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</si>
  <si>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</si>
  <si>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</si>
  <si>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</si>
  <si>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</si>
  <si>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</si>
  <si>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</si>
  <si>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</si>
  <si>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</si>
  <si>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</si>
  <si>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</si>
  <si>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</si>
  <si>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</si>
  <si>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</si>
  <si>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</si>
  <si>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</si>
  <si>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</si>
  <si>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</si>
  <si>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</si>
  <si>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</si>
  <si>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</si>
  <si>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</si>
  <si>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</si>
  <si>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</si>
  <si>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</si>
  <si>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</si>
  <si>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</si>
  <si>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</si>
  <si>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</si>
  <si>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</si>
  <si>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</si>
  <si>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</si>
  <si>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</si>
  <si>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</si>
  <si>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</si>
  <si>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</si>
  <si>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</si>
  <si>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</si>
  <si>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</si>
  <si>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</si>
  <si>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</si>
  <si>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</si>
  <si>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</si>
  <si>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</si>
  <si>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</si>
  <si>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</si>
  <si>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</si>
  <si>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</si>
  <si>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</si>
  <si>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</si>
  <si>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</si>
  <si>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</si>
  <si>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</si>
  <si>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</si>
  <si>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</si>
  <si>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</si>
  <si>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</si>
  <si>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</si>
  <si>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</si>
  <si>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</si>
  <si>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</si>
  <si>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</si>
  <si>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</si>
  <si>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</si>
  <si>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</si>
  <si>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</si>
  <si>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</si>
  <si>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</si>
  <si>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</si>
  <si>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</si>
  <si>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</si>
  <si>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</si>
  <si>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</si>
  <si>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</si>
  <si>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</si>
  <si>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</si>
  <si>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</si>
  <si>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</si>
  <si>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</si>
  <si>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</si>
  <si>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</si>
  <si>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</si>
  <si>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</si>
  <si>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</si>
  <si>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</si>
  <si>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</si>
  <si>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</si>
  <si>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</si>
  <si>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</si>
  <si>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</si>
  <si>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</si>
  <si>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</si>
  <si>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</si>
  <si>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</si>
  <si>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</si>
  <si>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</si>
  <si>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</si>
  <si>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</si>
  <si>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</si>
  <si>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</si>
  <si>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</si>
  <si>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</si>
  <si>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</si>
  <si>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</si>
  <si>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</si>
  <si>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</si>
  <si>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</si>
  <si>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</si>
  <si>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</si>
  <si>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</si>
  <si>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</si>
  <si>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</si>
  <si>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</si>
  <si>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</si>
  <si>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</si>
  <si>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</si>
  <si>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</si>
  <si>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</si>
  <si>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</si>
  <si>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</si>
  <si>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</si>
  <si>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</si>
  <si>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</si>
  <si>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</si>
  <si>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</si>
  <si>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</si>
  <si>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</si>
  <si>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</si>
  <si>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</si>
  <si>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</si>
  <si>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</si>
  <si>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</si>
  <si>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</si>
  <si>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</si>
  <si>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</si>
  <si>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</si>
  <si>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</si>
  <si>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</si>
  <si>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</si>
  <si>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</si>
  <si>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</si>
  <si>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</si>
  <si>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</si>
  <si>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</si>
  <si>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</si>
  <si>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</si>
  <si>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</si>
  <si>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</si>
  <si>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</si>
  <si>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</si>
  <si>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</si>
  <si>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</si>
  <si>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</si>
  <si>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</si>
  <si>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</si>
  <si>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</si>
  <si>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</si>
  <si>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</si>
  <si>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</si>
  <si>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</si>
  <si>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</si>
  <si>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</si>
  <si>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</si>
  <si>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</si>
  <si>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</si>
  <si>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</si>
  <si>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</si>
  <si>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</si>
  <si>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</si>
  <si>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</si>
  <si>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</si>
  <si>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</si>
  <si>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</si>
  <si>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</si>
  <si>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</si>
  <si>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</si>
  <si>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</si>
  <si>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</si>
  <si>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</si>
  <si>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</si>
  <si>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</si>
  <si>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</si>
  <si>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</si>
  <si>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</si>
  <si>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</si>
  <si>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</si>
  <si>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</si>
  <si>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</si>
  <si>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</si>
  <si>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</si>
  <si>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</si>
  <si>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</si>
  <si>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</si>
  <si>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</si>
  <si>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</si>
  <si>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</si>
  <si>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</si>
  <si>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</si>
  <si>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</si>
  <si>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</si>
  <si>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</si>
  <si>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</si>
  <si>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</si>
  <si>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</si>
  <si>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</si>
  <si>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</si>
  <si>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</si>
  <si>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</si>
  <si>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</si>
  <si>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</si>
  <si>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</si>
  <si>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</si>
  <si>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</si>
  <si>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</si>
  <si>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</si>
  <si>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</si>
  <si>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</si>
  <si>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</si>
  <si>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</si>
  <si>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</si>
  <si>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</si>
  <si>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</si>
  <si>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</si>
  <si>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</si>
  <si>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</si>
  <si>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</si>
  <si>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</si>
  <si>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</si>
  <si>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</si>
  <si>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</si>
  <si>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</si>
  <si>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</si>
  <si>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</si>
  <si>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</si>
  <si>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</si>
  <si>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</si>
  <si>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</si>
  <si>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</si>
  <si>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</si>
  <si>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</si>
  <si>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</si>
  <si>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</si>
  <si>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</si>
  <si>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</si>
  <si>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</si>
  <si>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</si>
  <si>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</si>
  <si>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</si>
  <si>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</si>
  <si>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</si>
  <si>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</si>
  <si>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</si>
  <si>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</si>
  <si>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</si>
  <si>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</si>
  <si>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</si>
  <si>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</si>
  <si>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</si>
  <si>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</si>
  <si>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</si>
  <si>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</si>
  <si>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</si>
  <si>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</si>
  <si>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</si>
  <si>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</si>
  <si>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</si>
  <si>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</si>
  <si>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</si>
  <si>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</si>
  <si>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</si>
  <si>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</si>
  <si>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</si>
  <si>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</si>
  <si>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</si>
  <si>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</si>
  <si>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</si>
  <si>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</si>
  <si>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</si>
  <si>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</si>
  <si>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</si>
  <si>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</si>
  <si>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</si>
  <si>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</si>
  <si>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</si>
  <si>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</si>
  <si>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</si>
  <si>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</si>
  <si>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</si>
  <si>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</si>
  <si>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</si>
  <si>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</si>
  <si>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</si>
  <si>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</si>
  <si>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</si>
  <si>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</si>
  <si>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</si>
  <si>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</si>
  <si>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</si>
  <si>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</si>
  <si>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</si>
  <si>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</si>
  <si>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</si>
  <si>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</si>
  <si>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</si>
  <si>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</si>
  <si>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</si>
  <si>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</si>
  <si>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</si>
  <si>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</si>
  <si>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</si>
  <si>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</si>
  <si>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</si>
  <si>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</si>
  <si>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</si>
  <si>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</si>
  <si>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</si>
  <si>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</si>
  <si>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</si>
  <si>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</si>
  <si>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</si>
  <si>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</si>
  <si>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</si>
  <si>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</si>
  <si>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</si>
  <si>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</si>
  <si>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</si>
  <si>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</si>
  <si>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</si>
  <si>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</si>
  <si>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</si>
  <si>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</si>
  <si>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</si>
  <si>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</si>
  <si>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</si>
  <si>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</si>
  <si>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</si>
  <si>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</si>
  <si>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</si>
  <si>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</si>
  <si>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</si>
  <si>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</si>
  <si>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</si>
  <si>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</si>
  <si>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</si>
  <si>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</si>
  <si>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</si>
  <si>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</si>
  <si>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</si>
  <si>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</si>
  <si>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</si>
  <si>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</si>
  <si>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</si>
  <si>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</si>
  <si>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</si>
  <si>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</si>
  <si>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</si>
  <si>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</si>
  <si>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</si>
  <si>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</si>
  <si>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</si>
  <si>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</si>
  <si>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</si>
  <si>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</si>
  <si>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</si>
  <si>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</si>
  <si>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</si>
  <si>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</si>
  <si>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</si>
  <si>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</si>
  <si>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</si>
  <si>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</si>
  <si>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</si>
  <si>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</si>
  <si>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</si>
  <si>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</si>
  <si>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</si>
  <si>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</si>
  <si>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</si>
  <si>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</si>
  <si>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</si>
  <si>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</si>
  <si>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</si>
  <si>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</si>
  <si>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</si>
  <si>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</si>
  <si>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</si>
  <si>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</si>
  <si>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</si>
  <si>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</si>
  <si>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</si>
  <si>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</si>
  <si>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</si>
  <si>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</si>
  <si>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</si>
  <si>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</si>
  <si>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</si>
  <si>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</si>
  <si>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</si>
  <si>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</si>
  <si>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</si>
  <si>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</si>
  <si>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</si>
  <si>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</si>
  <si>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</si>
  <si>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</si>
  <si>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</si>
  <si>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</si>
  <si>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</si>
  <si>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</si>
  <si>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</si>
  <si>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</si>
  <si>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</si>
  <si>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</si>
  <si>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</si>
  <si>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</si>
  <si>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</si>
  <si>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</si>
  <si>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</si>
  <si>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</si>
  <si>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</si>
  <si>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</si>
  <si>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</si>
  <si>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</si>
  <si>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</si>
  <si>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</si>
  <si>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</si>
  <si>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</si>
  <si>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</si>
  <si>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</si>
  <si>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</si>
  <si>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</si>
  <si>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</si>
  <si>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</si>
  <si>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</si>
  <si>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</si>
  <si>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</si>
  <si>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</si>
  <si>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</si>
  <si>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</si>
  <si>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</si>
  <si>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</si>
  <si>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</si>
  <si>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</si>
  <si>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</si>
  <si>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</si>
  <si>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</si>
  <si>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</si>
  <si>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</si>
  <si>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</si>
  <si>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</si>
  <si>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</si>
  <si>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</si>
  <si>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</si>
  <si>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</si>
  <si>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</si>
  <si>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</si>
  <si>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</si>
  <si>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</si>
  <si>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</si>
  <si>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</si>
  <si>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</si>
  <si>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</si>
  <si>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</si>
  <si>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</si>
  <si>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</si>
  <si>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</si>
  <si>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</si>
  <si>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</si>
  <si>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</si>
  <si>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</si>
  <si>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</si>
  <si>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</si>
  <si>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</si>
  <si>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</si>
  <si>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</si>
  <si>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</si>
  <si>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</si>
  <si>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</si>
  <si>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</si>
  <si>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</si>
  <si>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</si>
  <si>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</si>
  <si>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</si>
  <si>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</si>
  <si>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</si>
  <si>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</si>
  <si>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</si>
  <si>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</si>
  <si>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</si>
  <si>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</si>
  <si>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</si>
  <si>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</si>
  <si>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</si>
  <si>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</si>
  <si>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</si>
  <si>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</si>
  <si>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</si>
  <si>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</si>
  <si>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</si>
  <si>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</si>
  <si>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</si>
  <si>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</si>
  <si>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</si>
  <si>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</si>
  <si>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</si>
  <si>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</si>
  <si>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</si>
  <si>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</si>
  <si>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</si>
  <si>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</si>
  <si>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</si>
  <si>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</si>
  <si>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</si>
  <si>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</si>
  <si>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</si>
  <si>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</si>
  <si>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</si>
  <si>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</si>
  <si>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</si>
  <si>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</si>
  <si>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</si>
  <si>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</si>
  <si>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</si>
  <si>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</si>
  <si>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</si>
  <si>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</si>
  <si>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</si>
  <si>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</si>
  <si>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</si>
  <si>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</si>
  <si>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</si>
  <si>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</si>
  <si>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</si>
  <si>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</si>
  <si>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</si>
  <si>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</si>
  <si>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</si>
  <si>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</si>
  <si>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</si>
  <si>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</si>
  <si>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</si>
  <si>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</si>
  <si>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</si>
  <si>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</si>
  <si>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</si>
  <si>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</si>
  <si>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</si>
  <si>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</si>
  <si>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</si>
  <si>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</si>
  <si>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</si>
  <si>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</si>
  <si>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</si>
  <si>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</si>
  <si>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</si>
  <si>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</si>
  <si>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</si>
  <si>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</si>
  <si>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</si>
  <si>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</si>
  <si>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</si>
  <si>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</si>
  <si>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</si>
  <si>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</si>
  <si>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</si>
  <si>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</si>
  <si>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</si>
  <si>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</si>
  <si>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</si>
  <si>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</si>
  <si>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</si>
  <si>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</si>
  <si>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</si>
  <si>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</si>
  <si>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</si>
  <si>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</si>
  <si>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</si>
  <si>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</si>
  <si>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</si>
  <si>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</si>
  <si>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</si>
  <si>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</si>
  <si>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</si>
  <si>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</si>
  <si>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</si>
  <si>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</si>
  <si>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</si>
  <si>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</si>
  <si>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</si>
  <si>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</si>
  <si>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</si>
  <si>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</si>
  <si>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</si>
  <si>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</si>
  <si>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</si>
  <si>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</si>
  <si>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</si>
  <si>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</si>
  <si>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</si>
  <si>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</si>
  <si>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</si>
  <si>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</si>
  <si>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</si>
  <si>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</si>
  <si>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</si>
  <si>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</si>
  <si>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</si>
  <si>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</si>
  <si>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</si>
  <si>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</si>
  <si>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</si>
  <si>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</si>
  <si>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</si>
  <si>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</si>
  <si>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</si>
  <si>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</si>
  <si>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</si>
  <si>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</si>
  <si>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</si>
  <si>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</si>
  <si>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</si>
  <si>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</si>
  <si>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</si>
  <si>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</si>
  <si>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</si>
  <si>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</si>
  <si>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</si>
  <si>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</si>
  <si>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</si>
  <si>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</si>
  <si>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</si>
  <si>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</si>
  <si>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</si>
  <si>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</si>
  <si>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</si>
  <si>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</si>
  <si>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</si>
  <si>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</si>
  <si>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</si>
  <si>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</si>
  <si>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</si>
  <si>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</si>
  <si>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</si>
  <si>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</si>
  <si>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</si>
  <si>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</si>
  <si>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</si>
  <si>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</si>
  <si>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</si>
  <si>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</si>
  <si>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</si>
  <si>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</si>
  <si>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</si>
  <si>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</si>
  <si>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</si>
  <si>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</si>
  <si>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</si>
  <si>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</si>
  <si>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</si>
  <si>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</si>
  <si>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</si>
  <si>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</si>
  <si>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</si>
  <si>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</si>
  <si>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</si>
  <si>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</si>
  <si>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</si>
  <si>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</si>
  <si>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</si>
  <si>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</si>
  <si>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</si>
  <si>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</si>
  <si>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</si>
  <si>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</si>
  <si>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</si>
  <si>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</si>
  <si>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</si>
  <si>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</si>
  <si>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</si>
  <si>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</si>
  <si>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</si>
  <si>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</si>
  <si>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</si>
  <si>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</si>
  <si>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</si>
  <si>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</si>
  <si>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</si>
  <si>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</si>
  <si>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</si>
  <si>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</si>
  <si>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</si>
  <si>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</si>
  <si>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</si>
  <si>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</si>
  <si>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</si>
  <si>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</si>
  <si>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</si>
  <si>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</si>
  <si>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</si>
  <si>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</si>
  <si>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</si>
  <si>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</si>
  <si>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</si>
  <si>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</si>
  <si>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</si>
  <si>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</si>
  <si>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</si>
  <si>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</si>
  <si>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</si>
  <si>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</si>
  <si>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</si>
  <si>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</si>
  <si>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</si>
  <si>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</si>
  <si>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</si>
  <si>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</si>
  <si>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</si>
  <si>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</si>
  <si>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</si>
  <si>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</si>
  <si>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</si>
  <si>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</si>
  <si>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</si>
  <si>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</si>
  <si>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</si>
  <si>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</si>
  <si>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</si>
  <si>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</si>
  <si>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</si>
  <si>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</si>
  <si>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</si>
  <si>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</si>
  <si>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</si>
  <si>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</si>
  <si>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</si>
  <si>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</si>
  <si>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</si>
  <si>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</si>
  <si>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</si>
  <si>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</si>
  <si>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</si>
  <si>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</si>
  <si>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</si>
  <si>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</si>
  <si>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</si>
  <si>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</si>
  <si>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</si>
  <si>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</si>
  <si>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</si>
  <si>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</si>
  <si>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</si>
  <si>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</si>
  <si>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</si>
  <si>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</si>
  <si>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</si>
  <si>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</si>
  <si>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</si>
  <si>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</si>
  <si>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</si>
  <si>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</si>
  <si>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</si>
  <si>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</si>
  <si>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</si>
  <si>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</si>
  <si>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</si>
  <si>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</si>
  <si>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</si>
  <si>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</si>
  <si>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</si>
  <si>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</si>
  <si>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</si>
  <si>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</si>
  <si>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</si>
  <si>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</si>
  <si>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</si>
  <si>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</si>
  <si>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</si>
  <si>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</si>
  <si>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</si>
  <si>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</si>
  <si>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</si>
  <si>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</si>
  <si>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</si>
  <si>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</si>
  <si>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</si>
  <si>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</si>
  <si>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</si>
  <si>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</si>
  <si>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</si>
  <si>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</si>
  <si>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</si>
  <si>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</si>
  <si>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</si>
  <si>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</si>
  <si>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</si>
  <si>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</si>
  <si>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</si>
  <si>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</si>
  <si>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</si>
  <si>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</si>
  <si>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</si>
  <si>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</si>
  <si>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</si>
  <si>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</si>
  <si>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</si>
  <si>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</si>
  <si>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</si>
  <si>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</si>
  <si>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</si>
  <si>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</si>
  <si>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</si>
  <si>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</si>
  <si>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</si>
  <si>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</si>
  <si>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</si>
  <si>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</si>
  <si>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</si>
  <si>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</si>
  <si>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</si>
  <si>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</si>
  <si>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</si>
  <si>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</si>
  <si>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</si>
  <si>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</si>
  <si>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</si>
  <si>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</si>
  <si>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</si>
  <si>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</si>
  <si>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</si>
  <si>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</si>
  <si>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</si>
  <si>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</si>
  <si>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</si>
  <si>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</si>
  <si>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</si>
  <si>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</si>
  <si>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</si>
  <si>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</si>
  <si>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</si>
  <si>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</si>
  <si>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</si>
  <si>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</si>
  <si>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</si>
  <si>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</si>
  <si>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</si>
  <si>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</si>
  <si>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</si>
  <si>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</si>
  <si>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</si>
  <si>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</si>
  <si>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</si>
  <si>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</si>
  <si>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</si>
  <si>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</si>
  <si>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</si>
  <si>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</si>
  <si>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</si>
  <si>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</si>
  <si>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</si>
  <si>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</si>
  <si>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</si>
  <si>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</si>
  <si>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</si>
  <si>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</si>
  <si>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</si>
  <si>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</si>
  <si>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</si>
  <si>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</si>
  <si>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</si>
  <si>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</si>
  <si>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</si>
  <si>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</si>
  <si>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</si>
  <si>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</si>
  <si>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</si>
  <si>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</si>
  <si>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</si>
  <si>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</si>
  <si>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</si>
  <si>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</si>
  <si>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</si>
  <si>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</si>
  <si>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</si>
  <si>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</si>
  <si>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</si>
  <si>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</si>
  <si>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</si>
  <si>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</si>
  <si>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</si>
  <si>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</si>
  <si>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</si>
  <si>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</si>
  <si>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</si>
  <si>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</si>
  <si>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</si>
  <si>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</si>
  <si>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</si>
  <si>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</si>
  <si>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</si>
  <si>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</si>
  <si>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</si>
  <si>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</si>
  <si>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</si>
  <si>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</si>
  <si>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</si>
  <si>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</si>
  <si>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</si>
  <si>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</si>
  <si>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</si>
  <si>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</si>
  <si>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</si>
  <si>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</si>
  <si>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</si>
  <si>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</si>
  <si>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</si>
  <si>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</si>
  <si>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</si>
  <si>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</si>
  <si>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</si>
  <si>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</si>
  <si>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</si>
  <si>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</si>
  <si>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</si>
  <si>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</si>
  <si>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</si>
  <si>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</si>
  <si>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</si>
  <si>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</si>
  <si>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</si>
  <si>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</si>
  <si>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</si>
  <si>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</si>
  <si>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</si>
  <si>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</si>
  <si>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</si>
  <si>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</si>
  <si>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</si>
  <si>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</si>
  <si>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</si>
  <si>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</si>
  <si>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</si>
  <si>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</si>
  <si>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</si>
  <si>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</si>
  <si>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</si>
  <si>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</si>
  <si>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</si>
  <si>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</si>
  <si>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</si>
  <si>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</si>
  <si>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</si>
  <si>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</si>
  <si>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</si>
  <si>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</si>
  <si>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</si>
  <si>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</si>
  <si>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</si>
  <si>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</si>
  <si>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</si>
  <si>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</si>
  <si>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</si>
  <si>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</si>
  <si>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</si>
  <si>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</si>
  <si>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</si>
  <si>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</si>
  <si>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</si>
  <si>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</si>
  <si>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</si>
  <si>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</si>
  <si>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</si>
  <si>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</si>
  <si>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</si>
  <si>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</si>
  <si>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</si>
  <si>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</si>
  <si>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</si>
  <si>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</si>
  <si>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</si>
  <si>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</si>
  <si>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</si>
  <si>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</si>
  <si>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</si>
  <si>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</si>
  <si>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</si>
  <si>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</si>
  <si>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</si>
  <si>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</si>
  <si>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</si>
  <si>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</si>
  <si>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</si>
  <si>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</si>
  <si>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</si>
  <si>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</si>
  <si>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</si>
  <si>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</si>
  <si>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</si>
  <si>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</si>
  <si>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</si>
  <si>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</si>
  <si>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</si>
  <si>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</si>
  <si>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</si>
  <si>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</si>
  <si>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</si>
  <si>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</si>
  <si>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</si>
  <si>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</si>
  <si>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</si>
  <si>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</si>
  <si>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</si>
  <si>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</si>
  <si>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</si>
  <si>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</si>
  <si>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</si>
  <si>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</si>
  <si>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</si>
  <si>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</si>
  <si>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</si>
  <si>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</si>
  <si>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</si>
  <si>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</si>
  <si>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</si>
  <si>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</si>
  <si>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</si>
  <si>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</si>
  <si>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</si>
  <si>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</si>
  <si>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</si>
  <si>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</si>
  <si>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</si>
  <si>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</si>
  <si>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</si>
  <si>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</si>
  <si>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</si>
  <si>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</si>
  <si>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</si>
  <si>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</si>
  <si>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</si>
  <si>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</si>
  <si>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</si>
  <si>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</si>
  <si>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</si>
  <si>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</si>
  <si>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</si>
  <si>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</si>
  <si>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</si>
  <si>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</si>
  <si>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</si>
  <si>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</si>
  <si>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</si>
  <si>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</si>
  <si>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</si>
  <si>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</si>
  <si>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</si>
  <si>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</si>
  <si>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</si>
  <si>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</si>
  <si>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</si>
  <si>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</si>
  <si>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</si>
  <si>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</si>
  <si>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</si>
  <si>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</si>
  <si>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</si>
  <si>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</si>
  <si>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</si>
  <si>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</si>
  <si>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</si>
  <si>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</si>
  <si>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</si>
  <si>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</si>
  <si>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</si>
  <si>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</si>
  <si>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</si>
  <si>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</si>
  <si>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</si>
  <si>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</si>
  <si>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</si>
  <si>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</si>
  <si>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</si>
  <si>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</si>
  <si>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</si>
  <si>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</si>
  <si>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</si>
  <si>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</si>
  <si>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</si>
  <si>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</si>
  <si>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</si>
  <si>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</si>
  <si>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</si>
  <si>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</si>
  <si>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</si>
  <si>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</si>
  <si>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</si>
  <si>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</si>
  <si>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</si>
  <si>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</si>
  <si>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</si>
  <si>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</si>
  <si>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</si>
  <si>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</si>
  <si>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</si>
  <si>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</si>
  <si>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</si>
  <si>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</si>
  <si>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</si>
  <si>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</si>
  <si>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</si>
  <si>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</si>
  <si>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</si>
  <si>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</si>
  <si>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</si>
  <si>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</si>
  <si>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</si>
  <si>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</si>
  <si>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</si>
  <si>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</si>
  <si>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</si>
  <si>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</si>
  <si>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</si>
  <si>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</si>
  <si>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</si>
  <si>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</si>
  <si>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</si>
  <si>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</si>
  <si>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</si>
  <si>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</si>
  <si>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</si>
  <si>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</si>
  <si>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</si>
  <si>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</si>
  <si>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</si>
  <si>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</si>
  <si>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</si>
  <si>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</si>
  <si>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</si>
  <si>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</si>
  <si>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</si>
  <si>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</si>
  <si>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</si>
  <si>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</si>
  <si>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</si>
  <si>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</si>
  <si>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</si>
  <si>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</si>
  <si>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</si>
  <si>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</si>
  <si>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</si>
  <si>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</si>
  <si>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</si>
  <si>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</si>
  <si>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</si>
  <si>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</si>
  <si>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</si>
  <si>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</si>
  <si>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</si>
  <si>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</si>
  <si>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</si>
  <si>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</si>
  <si>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</si>
  <si>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</si>
  <si>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</si>
  <si>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</si>
  <si>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</si>
  <si>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</si>
  <si>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</si>
  <si>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</si>
  <si>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</si>
  <si>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</si>
  <si>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</si>
  <si>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</si>
  <si>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</si>
  <si>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</si>
  <si>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</si>
  <si>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</si>
  <si>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</si>
  <si>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</si>
  <si>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</si>
  <si>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</si>
  <si>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</si>
  <si>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</si>
  <si>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</si>
  <si>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</si>
  <si>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</si>
  <si>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</si>
  <si>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</si>
  <si>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</si>
  <si>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</si>
  <si>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</si>
  <si>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</si>
  <si>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</si>
  <si>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</si>
  <si>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</si>
  <si>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</si>
  <si>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</si>
  <si>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</si>
  <si>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</si>
  <si>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</si>
  <si>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</si>
  <si>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</si>
  <si>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</si>
  <si>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</si>
  <si>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</si>
  <si>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</si>
  <si>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</si>
  <si>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</si>
  <si>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</si>
  <si>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</si>
  <si>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</si>
  <si>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</si>
  <si>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</si>
  <si>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</si>
  <si>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</si>
  <si>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</si>
  <si>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</si>
  <si>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</si>
  <si>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</si>
  <si>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</si>
  <si>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</si>
  <si>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</si>
  <si>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</si>
  <si>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</si>
  <si>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</si>
  <si>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</si>
  <si>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</si>
  <si>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</si>
  <si>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</si>
  <si>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</si>
  <si>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</si>
  <si>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</si>
  <si>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</si>
  <si>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</si>
  <si>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</si>
  <si>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</si>
  <si>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</si>
  <si>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</si>
  <si>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</si>
  <si>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</si>
  <si>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</si>
  <si>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</si>
  <si>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</si>
  <si>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</si>
  <si>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</si>
  <si>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</si>
  <si>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</si>
  <si>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</si>
  <si>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</si>
  <si>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</si>
  <si>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</si>
  <si>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</si>
  <si>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</si>
  <si>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</si>
  <si>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</si>
  <si>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</si>
  <si>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</si>
  <si>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</si>
  <si>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</si>
  <si>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</si>
  <si>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</si>
  <si>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</si>
  <si>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</si>
  <si>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</si>
  <si>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</si>
  <si>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</si>
  <si>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</si>
  <si>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</si>
  <si>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</si>
  <si>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</si>
  <si>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</si>
  <si>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</si>
  <si>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</si>
  <si>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</si>
  <si>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</si>
  <si>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</si>
  <si>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</si>
  <si>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</si>
  <si>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</si>
  <si>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</si>
  <si>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</si>
  <si>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</si>
  <si>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</si>
  <si>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</si>
  <si>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</si>
  <si>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</si>
  <si>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</si>
  <si>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</si>
  <si>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</si>
  <si>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</si>
  <si>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</si>
  <si>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</si>
  <si>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</si>
  <si>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</si>
  <si>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</si>
  <si>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</si>
  <si>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</si>
  <si>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</si>
  <si>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</si>
  <si>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</si>
  <si>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</si>
  <si>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</si>
  <si>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</si>
  <si>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</si>
  <si>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</si>
  <si>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</si>
  <si>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</si>
  <si>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</si>
  <si>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</si>
  <si>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</si>
  <si>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</si>
  <si>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</si>
  <si>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</si>
  <si>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</si>
  <si>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</si>
  <si>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</si>
  <si>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</si>
  <si>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</si>
  <si>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</si>
  <si>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</si>
  <si>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</si>
  <si>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</si>
  <si>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</si>
  <si>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</si>
  <si>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</si>
  <si>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</si>
  <si>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</si>
  <si>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</si>
  <si>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</si>
  <si>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</si>
  <si>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</si>
  <si>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</si>
  <si>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</si>
  <si>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</si>
  <si>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</si>
  <si>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</si>
  <si>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</si>
  <si>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</si>
  <si>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</si>
  <si>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</si>
  <si>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</si>
  <si>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</si>
  <si>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</si>
  <si>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</si>
  <si>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</si>
  <si>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</si>
  <si>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</si>
  <si>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</si>
  <si>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</si>
  <si>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</si>
  <si>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</si>
  <si>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</si>
  <si>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</si>
  <si>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</si>
  <si>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</si>
  <si>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</si>
  <si>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</si>
  <si>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</si>
  <si>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</si>
  <si>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</si>
  <si>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</si>
  <si>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</si>
  <si>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</si>
  <si>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</si>
  <si>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</si>
  <si>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</si>
  <si>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</si>
  <si>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</si>
  <si>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</si>
  <si>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</si>
  <si>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</si>
  <si>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</si>
  <si>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</si>
  <si>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</si>
  <si>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</si>
  <si>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</si>
  <si>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</si>
  <si>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</si>
  <si>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</si>
  <si>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</si>
  <si>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</si>
  <si>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</si>
  <si>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</si>
  <si>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</si>
  <si>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</si>
  <si>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</si>
  <si>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</si>
  <si>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</si>
  <si>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</si>
  <si>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</si>
  <si>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</si>
  <si>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</si>
  <si>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</si>
  <si>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</si>
  <si>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</si>
  <si>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</si>
  <si>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</si>
  <si>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</si>
  <si>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</si>
  <si>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</si>
  <si>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</si>
  <si>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</si>
  <si>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</si>
  <si>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</si>
  <si>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</si>
  <si>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</si>
  <si>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</si>
  <si>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</si>
  <si>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</si>
  <si>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</si>
  <si>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</si>
  <si>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</si>
  <si>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</si>
  <si>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</si>
  <si>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</si>
  <si>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</si>
  <si>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</si>
  <si>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</si>
  <si>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</si>
  <si>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</si>
  <si>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</si>
  <si>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</si>
  <si>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</si>
  <si>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</si>
  <si>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</si>
  <si>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</si>
  <si>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</si>
  <si>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</si>
  <si>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</si>
  <si>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</si>
  <si>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</si>
  <si>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</si>
  <si>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</si>
  <si>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</si>
  <si>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</si>
  <si>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</si>
  <si>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</si>
  <si>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</si>
  <si>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</si>
  <si>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</si>
  <si>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</si>
  <si>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</si>
  <si>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</si>
  <si>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</si>
  <si>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</si>
  <si>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</si>
  <si>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</si>
  <si>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</si>
  <si>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</si>
  <si>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</si>
  <si>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</si>
  <si>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</si>
  <si>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</si>
  <si>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</si>
  <si>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</si>
  <si>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</si>
  <si>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</si>
  <si>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</si>
  <si>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</si>
  <si>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</si>
  <si>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</si>
  <si>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</si>
  <si>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</si>
  <si>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</si>
  <si>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</si>
  <si>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</si>
  <si>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</si>
  <si>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</si>
  <si>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</si>
  <si>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</si>
  <si>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</si>
  <si>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</si>
  <si>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</si>
  <si>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</si>
  <si>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</si>
  <si>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</si>
  <si>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</si>
  <si>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</si>
  <si>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</si>
  <si>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</si>
  <si>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</si>
  <si>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</si>
  <si>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</si>
  <si>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</si>
  <si>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</si>
  <si>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</si>
  <si>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</si>
  <si>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</si>
  <si>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</si>
  <si>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</si>
  <si>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</si>
  <si>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</si>
  <si>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</si>
  <si>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</si>
  <si>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</si>
  <si>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</si>
  <si>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</si>
  <si>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</si>
  <si>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</si>
  <si>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</si>
  <si>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</si>
  <si>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</si>
  <si>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</si>
  <si>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</si>
  <si>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</si>
  <si>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</si>
  <si>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</si>
  <si>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</si>
  <si>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</si>
  <si>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</si>
  <si>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</si>
  <si>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</si>
  <si>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</si>
  <si>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</si>
  <si>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</si>
  <si>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</si>
  <si>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</si>
  <si>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</si>
  <si>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</si>
  <si>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</si>
  <si>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</si>
  <si>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</si>
  <si>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</si>
  <si>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</si>
  <si>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</si>
  <si>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</si>
  <si>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</si>
  <si>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</si>
  <si>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</si>
  <si>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</si>
  <si>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</si>
  <si>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</si>
  <si>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</si>
  <si>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</si>
  <si>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</si>
  <si>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</si>
  <si>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</si>
  <si>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</si>
  <si>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</si>
  <si>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</si>
  <si>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</si>
  <si>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</si>
  <si>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</si>
  <si>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</si>
  <si>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</si>
  <si>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</si>
  <si>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</si>
  <si>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</si>
  <si>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</si>
  <si>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</si>
  <si>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</si>
  <si>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</si>
  <si>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</si>
  <si>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</si>
  <si>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</si>
  <si>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</si>
  <si>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</si>
  <si>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</si>
  <si>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</si>
  <si>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</si>
  <si>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</si>
  <si>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</si>
  <si>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</si>
  <si>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</si>
  <si>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</si>
  <si>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</si>
  <si>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</si>
  <si>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</si>
  <si>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</si>
  <si>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</si>
  <si>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</si>
  <si>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</si>
  <si>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</si>
  <si>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</si>
  <si>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</si>
  <si>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</si>
  <si>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</si>
  <si>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</si>
  <si>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</si>
  <si>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</si>
  <si>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</si>
  <si>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</si>
  <si>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</si>
  <si>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</si>
  <si>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</si>
  <si>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</si>
  <si>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</si>
  <si>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</si>
  <si>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</si>
  <si>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</si>
  <si>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</si>
  <si>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</si>
  <si>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</si>
  <si>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</si>
  <si>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</si>
  <si>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</si>
  <si>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</si>
  <si>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</si>
  <si>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</si>
  <si>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</si>
  <si>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</si>
  <si>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</si>
  <si>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</si>
  <si>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</si>
  <si>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</si>
  <si>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</si>
  <si>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</si>
  <si>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</si>
  <si>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</si>
  <si>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</si>
  <si>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</si>
  <si>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</si>
  <si>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</si>
  <si>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</si>
  <si>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</si>
  <si>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</si>
  <si>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</si>
  <si>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</si>
  <si>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</si>
  <si>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</si>
  <si>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</si>
  <si>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</si>
  <si>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</si>
  <si>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</si>
  <si>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</si>
  <si>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</si>
  <si>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</si>
  <si>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</si>
  <si>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</si>
  <si>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</si>
  <si>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</si>
  <si>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</si>
  <si>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</si>
  <si>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</si>
  <si>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</si>
  <si>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</si>
  <si>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</si>
  <si>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</si>
  <si>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</si>
  <si>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</si>
  <si>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</si>
  <si>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</si>
  <si>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</si>
  <si>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</si>
  <si>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</si>
  <si>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</si>
  <si>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</si>
  <si>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</si>
  <si>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</si>
  <si>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</si>
  <si>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</si>
  <si>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</si>
  <si>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</si>
  <si>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</si>
  <si>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</si>
  <si>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</si>
  <si>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</si>
  <si>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</si>
  <si>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</si>
  <si>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</si>
  <si>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</si>
  <si>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</si>
  <si>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</si>
  <si>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</si>
  <si>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</si>
  <si>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</si>
  <si>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</si>
  <si>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</si>
  <si>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</si>
  <si>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</si>
  <si>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</si>
  <si>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</si>
  <si>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</si>
  <si>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</si>
  <si>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</si>
  <si>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</si>
  <si>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</si>
  <si>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</si>
  <si>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</si>
  <si>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</si>
  <si>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</si>
  <si>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</si>
  <si>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</si>
  <si>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</si>
  <si>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</si>
  <si>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</si>
  <si>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</si>
  <si>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</si>
  <si>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</si>
  <si>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</si>
  <si>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</si>
  <si>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</si>
  <si>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</si>
  <si>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</si>
  <si>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</si>
  <si>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</si>
  <si>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</si>
  <si>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</si>
  <si>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</si>
  <si>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</si>
  <si>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</si>
  <si>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</si>
  <si>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</si>
  <si>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</si>
  <si>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</si>
  <si>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</si>
  <si>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</si>
  <si>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</si>
  <si>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</si>
  <si>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</si>
  <si>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</si>
  <si>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</si>
  <si>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</si>
  <si>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</si>
  <si>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</si>
  <si>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</si>
  <si>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</si>
  <si>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</si>
  <si>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</si>
  <si>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</si>
  <si>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</si>
  <si>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</si>
  <si>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</si>
  <si>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</si>
  <si>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</si>
  <si>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</si>
  <si>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</si>
  <si>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</si>
  <si>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</si>
  <si>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</si>
  <si>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</si>
  <si>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</si>
  <si>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</si>
  <si>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</si>
  <si>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</si>
  <si>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</si>
  <si>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</si>
  <si>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</si>
  <si>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</si>
  <si>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</si>
  <si>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</si>
  <si>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</si>
  <si>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</si>
  <si>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</si>
  <si>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</si>
  <si>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</si>
  <si>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</si>
  <si>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</si>
  <si>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</si>
  <si>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</si>
  <si>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</si>
  <si>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</si>
  <si>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</si>
  <si>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</si>
  <si>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</si>
  <si>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</si>
  <si>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</si>
  <si>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</si>
  <si>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</si>
  <si>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</si>
  <si>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</si>
  <si>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</si>
  <si>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</si>
  <si>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</si>
  <si>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</si>
  <si>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</si>
  <si>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</si>
  <si>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</si>
  <si>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</si>
  <si>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</si>
  <si>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</si>
  <si>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</si>
  <si>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</si>
  <si>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</si>
  <si>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</si>
  <si>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</si>
  <si>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</si>
  <si>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</si>
  <si>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</si>
  <si>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</si>
  <si>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</si>
  <si>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</si>
  <si>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</si>
  <si>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</si>
  <si>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</si>
  <si>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</si>
  <si>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</si>
  <si>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</si>
  <si>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</si>
  <si>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</si>
  <si>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</si>
  <si>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</si>
  <si>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</si>
  <si>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</si>
  <si>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</si>
  <si>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</si>
  <si>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</si>
  <si>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</si>
  <si>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</si>
  <si>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</si>
  <si>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</si>
  <si>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</si>
  <si>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</si>
  <si>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</si>
  <si>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</si>
  <si>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</si>
  <si>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</si>
  <si>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</si>
  <si>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</si>
  <si>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</si>
  <si>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</si>
  <si>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</si>
  <si>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</si>
  <si>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</si>
  <si>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</si>
  <si>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</si>
  <si>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</si>
  <si>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</si>
  <si>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</si>
  <si>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</si>
  <si>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</si>
  <si>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</si>
  <si>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</si>
  <si>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</si>
  <si>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</si>
  <si>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</si>
  <si>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</si>
  <si>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</si>
  <si>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</si>
  <si>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</si>
  <si>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</si>
  <si>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</si>
  <si>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</si>
  <si>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</si>
  <si>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</si>
  <si>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</si>
  <si>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</si>
  <si>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</si>
  <si>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</si>
  <si>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</si>
  <si>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</si>
  <si>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</si>
  <si>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</si>
  <si>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</si>
  <si>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</si>
  <si>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</si>
  <si>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</si>
  <si>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</si>
  <si>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</si>
  <si>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</si>
  <si>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</si>
  <si>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</si>
  <si>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</si>
  <si>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</si>
  <si>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</si>
  <si>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</si>
  <si>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</si>
  <si>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</si>
  <si>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</si>
  <si>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</si>
  <si>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</si>
  <si>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</si>
  <si>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</si>
  <si>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</si>
  <si>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</si>
  <si>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</si>
  <si>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</si>
  <si>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</si>
  <si>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</si>
  <si>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</si>
  <si>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</si>
  <si>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</si>
  <si>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</si>
  <si>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</si>
  <si>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</si>
  <si>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</si>
  <si>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</si>
  <si>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</si>
  <si>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</si>
  <si>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</si>
  <si>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</si>
  <si>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</si>
  <si>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</si>
  <si>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</si>
  <si>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</si>
  <si>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</si>
  <si>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</si>
  <si>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</si>
  <si>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</si>
  <si>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</si>
  <si>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</si>
  <si>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</si>
  <si>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</si>
  <si>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</si>
  <si>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</si>
  <si>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</si>
  <si>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</si>
  <si>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</si>
  <si>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</si>
  <si>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</si>
  <si>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</si>
  <si>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</si>
  <si>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</si>
  <si>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</si>
  <si>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</si>
  <si>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</si>
  <si>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</si>
  <si>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</si>
  <si>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</si>
  <si>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</si>
  <si>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</si>
  <si>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</si>
  <si>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</si>
  <si>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</si>
  <si>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</si>
  <si>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</si>
  <si>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</si>
  <si>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</si>
  <si>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</si>
  <si>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</si>
  <si>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</si>
  <si>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</si>
  <si>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</si>
  <si>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</si>
  <si>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</si>
  <si>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</si>
  <si>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</si>
  <si>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</si>
  <si>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</si>
  <si>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</si>
  <si>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</si>
  <si>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</si>
  <si>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</si>
  <si>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</si>
  <si>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</si>
  <si>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</si>
  <si>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</si>
  <si>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</si>
  <si>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</si>
  <si>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</si>
  <si>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</si>
  <si>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</si>
  <si>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</si>
  <si>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</si>
  <si>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</si>
  <si>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</si>
  <si>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</si>
  <si>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</si>
  <si>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</si>
  <si>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</si>
  <si>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</si>
  <si>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</si>
  <si>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</si>
  <si>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</si>
  <si>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</si>
  <si>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</si>
  <si>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</si>
  <si>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</si>
  <si>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</si>
  <si>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</si>
  <si>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</si>
  <si>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</si>
  <si>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</si>
  <si>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</si>
  <si>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</si>
  <si>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</si>
  <si>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</si>
  <si>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</si>
  <si>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</si>
  <si>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</si>
  <si>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</si>
  <si>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</si>
  <si>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</si>
  <si>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</si>
  <si>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</si>
  <si>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</si>
  <si>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</si>
  <si>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</si>
  <si>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</si>
  <si>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</si>
  <si>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</si>
  <si>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</si>
  <si>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</si>
  <si>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</si>
  <si>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</si>
  <si>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</si>
  <si>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</si>
  <si>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</si>
  <si>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</si>
  <si>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</si>
  <si>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</si>
  <si>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</si>
  <si>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</si>
  <si>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</si>
  <si>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</si>
  <si>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</si>
  <si>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</si>
  <si>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</si>
  <si>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</si>
  <si>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</si>
  <si>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</si>
  <si>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</si>
  <si>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</si>
  <si>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</si>
  <si>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</si>
  <si>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</si>
  <si>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</si>
  <si>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</si>
  <si>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</si>
  <si>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</si>
  <si>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</si>
  <si>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</si>
  <si>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</si>
  <si>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</si>
  <si>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</si>
  <si>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</si>
  <si>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</si>
  <si>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</si>
  <si>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</si>
  <si>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</si>
  <si>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</si>
  <si>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</si>
  <si>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</si>
  <si>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</si>
  <si>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</si>
  <si>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</si>
  <si>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</si>
  <si>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</si>
  <si>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</si>
  <si>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</si>
  <si>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</si>
  <si>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</si>
  <si>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</si>
  <si>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</si>
  <si>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</si>
  <si>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</si>
  <si>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</si>
  <si>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</si>
  <si>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</si>
  <si>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</si>
  <si>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</si>
  <si>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</si>
  <si>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</si>
  <si>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</si>
  <si>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</si>
  <si>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</si>
  <si>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</si>
  <si>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</si>
  <si>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</si>
  <si>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</si>
  <si>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</si>
  <si>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</si>
  <si>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</si>
  <si>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</si>
  <si>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</si>
  <si>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</si>
  <si>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</si>
  <si>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</si>
  <si>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</si>
  <si>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</si>
  <si>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</si>
  <si>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</si>
  <si>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</si>
  <si>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</si>
  <si>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</si>
  <si>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</si>
  <si>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</si>
  <si>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</si>
  <si>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</si>
  <si>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</si>
  <si>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</si>
  <si>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</si>
  <si>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</si>
  <si>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</si>
  <si>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</si>
  <si>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</si>
  <si>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</si>
  <si>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</si>
  <si>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</si>
  <si>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</si>
  <si>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</si>
  <si>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</si>
  <si>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</si>
  <si>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</si>
  <si>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</si>
  <si>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</si>
  <si>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</si>
  <si>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</si>
  <si>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</si>
  <si>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</si>
  <si>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</si>
  <si>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</si>
  <si>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</si>
  <si>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</si>
  <si>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</si>
  <si>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</si>
  <si>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</si>
  <si>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</si>
  <si>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</si>
  <si>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</si>
  <si>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</si>
  <si>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</si>
  <si>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</si>
  <si>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</si>
  <si>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</si>
  <si>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</si>
  <si>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</si>
  <si>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</si>
  <si>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</si>
  <si>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</si>
  <si>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</si>
  <si>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</si>
  <si>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</si>
  <si>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</si>
  <si>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</si>
  <si>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</si>
  <si>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</si>
  <si>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</si>
  <si>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</si>
  <si>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</si>
  <si>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</si>
  <si>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</si>
  <si>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</si>
  <si>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</si>
  <si>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</si>
  <si>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</si>
  <si>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</si>
  <si>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</si>
  <si>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</si>
  <si>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</si>
  <si>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</si>
  <si>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</si>
  <si>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</si>
  <si>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</si>
  <si>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</si>
  <si>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</si>
  <si>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</si>
  <si>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</si>
  <si>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</si>
  <si>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</si>
  <si>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</si>
  <si>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</si>
  <si>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</si>
  <si>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</si>
  <si>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</si>
  <si>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</si>
  <si>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</si>
  <si>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</si>
  <si>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</si>
  <si>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</si>
  <si>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</si>
  <si>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</si>
  <si>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</si>
  <si>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</si>
  <si>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</si>
  <si>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</si>
  <si>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</si>
  <si>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</si>
  <si>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</si>
  <si>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</si>
  <si>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</si>
  <si>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</si>
  <si>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</si>
  <si>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</si>
  <si>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</si>
  <si>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</si>
  <si>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</si>
  <si>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</si>
  <si>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</si>
  <si>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</si>
  <si>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</si>
  <si>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</si>
  <si>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</si>
  <si>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</si>
  <si>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</si>
  <si>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</si>
  <si>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</si>
  <si>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</si>
  <si>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</si>
  <si>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</si>
  <si>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</si>
  <si>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</si>
  <si>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</si>
  <si>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</si>
  <si>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</si>
  <si>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</si>
  <si>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</si>
  <si>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</si>
  <si>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</si>
  <si>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</si>
  <si>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</si>
  <si>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</si>
  <si>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</si>
  <si>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</si>
  <si>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</si>
  <si>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</si>
  <si>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</si>
  <si>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</si>
  <si>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</si>
  <si>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</si>
  <si>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</si>
  <si>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</si>
  <si>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</si>
  <si>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</si>
  <si>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</si>
  <si>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</si>
  <si>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</si>
  <si>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</si>
  <si>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</si>
  <si>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</si>
  <si>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</si>
  <si>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</si>
  <si>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</si>
  <si>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</si>
  <si>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</si>
  <si>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</si>
  <si>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</si>
  <si>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</si>
  <si>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</si>
  <si>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</si>
  <si>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</si>
  <si>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</si>
  <si>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</si>
  <si>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</si>
  <si>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</si>
  <si>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</si>
  <si>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</si>
  <si>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</si>
  <si>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</si>
  <si>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</si>
  <si>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</si>
  <si>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</si>
  <si>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</si>
  <si>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</si>
  <si>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</si>
  <si>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</si>
  <si>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</si>
  <si>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</si>
  <si>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</si>
  <si>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</si>
  <si>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</si>
  <si>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</si>
  <si>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</si>
  <si>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</si>
  <si>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</si>
  <si>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</si>
  <si>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</si>
  <si>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</si>
  <si>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</si>
  <si>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</si>
  <si>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</si>
  <si>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</si>
  <si>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</si>
  <si>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</si>
  <si>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</si>
  <si>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</si>
  <si>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</si>
  <si>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</si>
  <si>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</si>
  <si>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</si>
  <si>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</si>
  <si>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</si>
  <si>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</si>
  <si>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</si>
  <si>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</si>
  <si>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</si>
  <si>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</si>
  <si>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</si>
  <si>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</si>
  <si>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</si>
  <si>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</si>
  <si>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</si>
  <si>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</si>
  <si>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</si>
  <si>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</si>
  <si>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</si>
  <si>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</si>
  <si>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</si>
  <si>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</si>
  <si>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</si>
  <si>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</si>
  <si>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</si>
  <si>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</si>
  <si>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</si>
  <si>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</si>
  <si>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</si>
  <si>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</si>
  <si>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</si>
  <si>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</si>
  <si>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</si>
  <si>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</si>
  <si>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</si>
  <si>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</si>
  <si>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</si>
  <si>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</si>
  <si>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</si>
  <si>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</si>
  <si>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</si>
  <si>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</si>
  <si>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</si>
  <si>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</si>
  <si>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</si>
  <si>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</si>
  <si>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</si>
  <si>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</si>
  <si>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</si>
  <si>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</si>
  <si>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</si>
  <si>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</si>
  <si>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</si>
  <si>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</si>
  <si>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</si>
  <si>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</si>
  <si>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</si>
  <si>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</si>
  <si>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</si>
  <si>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</si>
  <si>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</si>
  <si>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</si>
  <si>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</si>
  <si>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</si>
  <si>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</si>
  <si>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</si>
  <si>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</si>
  <si>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</si>
  <si>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</si>
  <si>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</si>
  <si>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</si>
  <si>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</si>
  <si>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</si>
  <si>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</si>
  <si>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</si>
  <si>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</si>
  <si>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</si>
  <si>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</si>
  <si>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</si>
  <si>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</si>
  <si>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</si>
  <si>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</si>
  <si>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</si>
  <si>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</si>
  <si>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</si>
  <si>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</si>
  <si>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</si>
  <si>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</si>
  <si>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</si>
  <si>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</si>
  <si>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</si>
  <si>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</si>
  <si>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</si>
  <si>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</si>
  <si>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</si>
  <si>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</si>
  <si>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</si>
  <si>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</si>
  <si>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</si>
  <si>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</si>
  <si>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</si>
  <si>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</si>
  <si>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</si>
  <si>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</si>
  <si>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</si>
  <si>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</si>
  <si>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</si>
  <si>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</si>
  <si>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</si>
  <si>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</si>
  <si>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</si>
  <si>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</si>
  <si>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</si>
  <si>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</si>
  <si>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</si>
  <si>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</si>
  <si>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</si>
  <si>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</si>
  <si>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</si>
  <si>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</si>
  <si>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</si>
  <si>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</si>
  <si>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</si>
  <si>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</si>
  <si>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</si>
  <si>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</si>
  <si>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</si>
  <si>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</si>
  <si>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</si>
  <si>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</si>
  <si>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</si>
  <si>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</si>
  <si>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</si>
  <si>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</si>
  <si>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</si>
  <si>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</si>
  <si>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</si>
  <si>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</si>
  <si>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</si>
  <si>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</si>
  <si>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</si>
  <si>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</si>
  <si>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</si>
  <si>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</si>
  <si>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</si>
  <si>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</si>
  <si>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</si>
  <si>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</si>
  <si>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</si>
  <si>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</si>
  <si>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</si>
  <si>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</si>
  <si>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</si>
  <si>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</si>
  <si>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</si>
  <si>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</si>
  <si>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</si>
  <si>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</si>
  <si>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</si>
  <si>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</si>
  <si>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</si>
  <si>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</si>
  <si>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</si>
  <si>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</si>
  <si>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</si>
  <si>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</si>
  <si>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</si>
  <si>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</si>
  <si>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</si>
  <si>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</si>
  <si>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</si>
  <si>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</si>
  <si>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</si>
  <si>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</si>
  <si>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</si>
  <si>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</si>
  <si>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</si>
  <si>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</si>
  <si>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</si>
  <si>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</si>
  <si>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</si>
  <si>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</si>
  <si>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</si>
  <si>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</si>
  <si>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</si>
  <si>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</si>
  <si>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</si>
  <si>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</si>
  <si>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</si>
  <si>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</si>
  <si>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</si>
  <si>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</si>
  <si>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</si>
  <si>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</si>
  <si>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</si>
  <si>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</si>
  <si>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</si>
  <si>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</si>
  <si>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</si>
  <si>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</si>
  <si>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</si>
  <si>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</si>
  <si>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</si>
  <si>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</si>
  <si>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</si>
  <si>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</si>
  <si>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</si>
  <si>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</si>
  <si>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</si>
  <si>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</si>
  <si>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</si>
  <si>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</si>
  <si>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</si>
  <si>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</si>
  <si>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</si>
  <si>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</si>
  <si>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</si>
  <si>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</si>
  <si>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</si>
  <si>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</si>
  <si>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</si>
  <si>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</si>
  <si>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</si>
  <si>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</si>
  <si>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</si>
  <si>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</si>
  <si>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</si>
  <si>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</si>
  <si>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</si>
  <si>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</si>
  <si>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</si>
  <si>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</si>
  <si>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</si>
  <si>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</si>
  <si>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</si>
  <si>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</si>
  <si>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</si>
  <si>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</si>
  <si>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</si>
  <si>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</si>
  <si>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</si>
  <si>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</si>
  <si>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</si>
  <si>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</si>
  <si>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</si>
  <si>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</si>
  <si>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</si>
  <si>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</si>
  <si>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</si>
  <si>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</si>
  <si>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</si>
  <si>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</si>
  <si>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</si>
  <si>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</si>
  <si>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</si>
  <si>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</si>
  <si>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</si>
  <si>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</si>
  <si>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</si>
  <si>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</si>
  <si>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</si>
  <si>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</si>
  <si>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</si>
  <si>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</si>
  <si>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</si>
  <si>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</si>
  <si>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</si>
  <si>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</si>
  <si>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</si>
  <si>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</si>
  <si>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</si>
  <si>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</si>
  <si>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</si>
  <si>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</si>
  <si>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</si>
  <si>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</si>
  <si>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</si>
  <si>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</si>
  <si>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</si>
  <si>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</si>
  <si>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</si>
  <si>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</si>
  <si>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</si>
  <si>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</si>
  <si>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</si>
  <si>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</si>
  <si>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</si>
  <si>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</si>
  <si>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</si>
  <si>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</si>
  <si>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</si>
  <si>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</si>
  <si>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</si>
  <si>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</si>
  <si>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</si>
  <si>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</si>
  <si>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</si>
  <si>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</si>
  <si>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</si>
  <si>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</si>
  <si>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</si>
  <si>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</si>
  <si>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</si>
  <si>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</si>
  <si>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</si>
  <si>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</si>
  <si>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</si>
  <si>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</si>
  <si>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</si>
  <si>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</si>
  <si>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</si>
  <si>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</si>
  <si>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</si>
  <si>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</si>
  <si>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</si>
  <si>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</si>
  <si>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</si>
  <si>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</si>
  <si>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</si>
  <si>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</si>
  <si>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</si>
  <si>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</si>
  <si>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</si>
  <si>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</si>
  <si>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</si>
  <si>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</si>
  <si>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</si>
  <si>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</si>
  <si>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</si>
  <si>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</si>
  <si>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</si>
  <si>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</si>
  <si>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</si>
  <si>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</si>
  <si>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</si>
  <si>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</si>
  <si>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</si>
  <si>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</si>
  <si>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</si>
  <si>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</si>
  <si>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</si>
  <si>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</si>
  <si>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</si>
  <si>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</si>
  <si>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</si>
  <si>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</si>
  <si>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</si>
  <si>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</si>
  <si>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</si>
  <si>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</si>
  <si>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</si>
  <si>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</si>
  <si>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</si>
  <si>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</si>
  <si>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</si>
  <si>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</si>
  <si>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</si>
  <si>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</si>
  <si>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</si>
  <si>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</si>
  <si>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</si>
  <si>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</si>
  <si>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</si>
  <si>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</si>
  <si>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</si>
  <si>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</si>
  <si>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</si>
  <si>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</si>
  <si>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</si>
  <si>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</si>
  <si>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</si>
  <si>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</si>
  <si>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</si>
  <si>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</si>
  <si>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</si>
  <si>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</si>
  <si>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</si>
  <si>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</si>
  <si>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</si>
  <si>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</si>
  <si>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</si>
  <si>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</si>
  <si>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</si>
  <si>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</si>
  <si>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</si>
  <si>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</si>
  <si>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</si>
  <si>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</si>
  <si>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</si>
  <si>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</si>
  <si>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</si>
  <si>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</si>
  <si>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</si>
  <si>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</si>
  <si>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</si>
  <si>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</si>
  <si>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</si>
  <si>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</si>
  <si>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</si>
  <si>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</si>
  <si>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</si>
  <si>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</si>
  <si>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</si>
  <si>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</si>
  <si>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</si>
  <si>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</si>
  <si>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</si>
  <si>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</si>
  <si>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</si>
  <si>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</si>
  <si>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</si>
  <si>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</si>
  <si>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</si>
  <si>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</si>
  <si>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</si>
  <si>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</si>
  <si>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</si>
  <si>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</si>
  <si>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</si>
  <si>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</si>
  <si>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</si>
  <si>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</si>
  <si>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</si>
  <si>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</si>
  <si>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</si>
  <si>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</si>
  <si>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</si>
  <si>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</si>
  <si>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</si>
  <si>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</si>
  <si>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</si>
  <si>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</si>
  <si>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</si>
  <si>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</si>
  <si>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</si>
  <si>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</si>
  <si>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</si>
  <si>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</si>
  <si>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</si>
  <si>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</si>
  <si>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</si>
  <si>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</si>
  <si>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</si>
  <si>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</si>
  <si>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</si>
  <si>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</si>
  <si>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</si>
  <si>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</si>
  <si>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</si>
  <si>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</si>
  <si>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</si>
  <si>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</si>
  <si>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</si>
  <si>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</si>
  <si>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</si>
  <si>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</si>
  <si>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</si>
  <si>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</si>
  <si>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</si>
  <si>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</si>
  <si>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</si>
  <si>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</si>
  <si>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</si>
  <si>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</si>
  <si>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</si>
  <si>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</si>
  <si>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</si>
  <si>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</si>
  <si>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</si>
  <si>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</si>
  <si>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</si>
  <si>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</si>
  <si>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</si>
  <si>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</si>
  <si>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</si>
  <si>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</si>
  <si>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</si>
  <si>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</si>
  <si>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</si>
  <si>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</si>
  <si>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</si>
  <si>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</si>
  <si>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</si>
  <si>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</si>
  <si>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</si>
  <si>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</si>
  <si>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</si>
  <si>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</si>
  <si>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</si>
  <si>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</si>
  <si>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</si>
  <si>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</si>
  <si>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</si>
  <si>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</si>
  <si>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</si>
  <si>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</si>
  <si>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</si>
  <si>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</si>
  <si>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</si>
  <si>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</si>
  <si>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</si>
  <si>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</si>
  <si>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</si>
  <si>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</si>
  <si>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</si>
  <si>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</si>
  <si>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</si>
  <si>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</si>
  <si>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</si>
  <si>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</si>
  <si>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</si>
  <si>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</si>
  <si>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</si>
  <si>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</si>
  <si>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</si>
  <si>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</si>
  <si>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</si>
  <si>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</si>
  <si>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</si>
  <si>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</si>
  <si>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</si>
  <si>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</si>
  <si>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</si>
  <si>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</si>
  <si>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</si>
  <si>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</si>
  <si>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</si>
  <si>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</si>
  <si>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</si>
  <si>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</si>
  <si>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</si>
  <si>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</si>
  <si>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</si>
  <si>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</si>
  <si>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</si>
  <si>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</si>
  <si>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</si>
  <si>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</si>
  <si>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</si>
  <si>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</si>
  <si>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</si>
  <si>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</si>
  <si>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</si>
  <si>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</si>
  <si>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</si>
  <si>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</si>
  <si>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</si>
  <si>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</si>
  <si>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</si>
  <si>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</si>
  <si>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</si>
  <si>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</si>
  <si>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</si>
  <si>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</si>
  <si>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</si>
  <si>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</si>
  <si>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</si>
  <si>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</si>
  <si>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</si>
  <si>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</si>
  <si>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</si>
  <si>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</si>
  <si>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</si>
  <si>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</si>
  <si>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</si>
  <si>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</si>
  <si>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</si>
  <si>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</si>
  <si>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</si>
  <si>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</si>
  <si>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</si>
  <si>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</si>
  <si>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</si>
  <si>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</si>
  <si>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</si>
  <si>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</si>
  <si>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</si>
  <si>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</si>
  <si>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</si>
  <si>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</si>
  <si>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</si>
  <si>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</si>
  <si>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</si>
  <si>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</si>
  <si>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</si>
  <si>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</si>
  <si>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</si>
  <si>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</si>
  <si>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</si>
  <si>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</si>
  <si>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</si>
  <si>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</si>
  <si>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</si>
  <si>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</si>
  <si>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</si>
  <si>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</si>
  <si>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</si>
  <si>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</si>
  <si>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</si>
  <si>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</si>
  <si>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</si>
  <si>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</si>
  <si>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</si>
  <si>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</si>
  <si>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</si>
  <si>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</si>
  <si>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</si>
  <si>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</si>
  <si>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</si>
  <si>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</si>
  <si>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</si>
  <si>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</si>
  <si>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</si>
  <si>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</si>
  <si>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</si>
  <si>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</si>
  <si>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</si>
  <si>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</si>
  <si>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</si>
  <si>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</si>
  <si>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</si>
  <si>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</si>
  <si>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</si>
  <si>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</si>
  <si>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</si>
  <si>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</si>
  <si>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</si>
  <si>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</si>
  <si>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</si>
  <si>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</si>
  <si>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</si>
  <si>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</si>
  <si>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</si>
  <si>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</si>
  <si>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</si>
  <si>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</si>
  <si>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</si>
  <si>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</si>
  <si>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</si>
  <si>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</si>
  <si>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</si>
  <si>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</si>
  <si>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</si>
  <si>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</si>
  <si>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</si>
  <si>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</si>
  <si>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</si>
  <si>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</si>
  <si>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</si>
  <si>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</si>
  <si>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</si>
  <si>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</si>
  <si>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</si>
  <si>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</si>
  <si>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</si>
  <si>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</si>
  <si>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</si>
  <si>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</si>
  <si>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</si>
  <si>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</si>
  <si>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</si>
  <si>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</si>
  <si>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</si>
  <si>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</si>
  <si>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</si>
  <si>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</si>
  <si>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</si>
  <si>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</si>
  <si>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</si>
  <si>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</si>
  <si>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</si>
  <si>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</si>
  <si>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</si>
  <si>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</si>
  <si>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</si>
  <si>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</si>
  <si>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</si>
  <si>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</si>
  <si>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</si>
  <si>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</si>
  <si>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</si>
  <si>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</si>
  <si>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</si>
  <si>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</si>
  <si>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</si>
  <si>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</si>
  <si>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</si>
  <si>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</si>
  <si>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</si>
  <si>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</si>
  <si>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</si>
  <si>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</si>
  <si>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</si>
  <si>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</si>
  <si>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</si>
  <si>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</si>
  <si>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</si>
  <si>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</si>
  <si>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</si>
  <si>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</si>
  <si>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</si>
  <si>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</si>
  <si>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</si>
  <si>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</si>
  <si>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</si>
  <si>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</si>
  <si>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</si>
  <si>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</si>
  <si>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</si>
  <si>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</si>
  <si>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</si>
  <si>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</si>
  <si>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</si>
  <si>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</si>
  <si>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</si>
  <si>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</si>
  <si>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</si>
  <si>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</si>
  <si>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</si>
  <si>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</si>
  <si>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</si>
  <si>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</si>
  <si>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</si>
  <si>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</si>
  <si>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</si>
  <si>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</si>
  <si>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</si>
  <si>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</si>
  <si>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</si>
  <si>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</si>
  <si>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</si>
  <si>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</si>
  <si>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</si>
  <si>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</si>
  <si>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</si>
  <si>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</si>
  <si>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</si>
  <si>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</si>
  <si>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</si>
  <si>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</si>
  <si>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</si>
  <si>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</si>
  <si>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</si>
  <si>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</si>
  <si>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</si>
  <si>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</si>
  <si>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</si>
  <si>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</si>
  <si>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</si>
  <si>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</si>
  <si>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</si>
  <si>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</si>
  <si>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</si>
  <si>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</si>
  <si>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</si>
  <si>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</si>
  <si>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</si>
  <si>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</si>
  <si>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</si>
  <si>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</si>
  <si>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</si>
  <si>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</si>
  <si>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</si>
  <si>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</si>
  <si>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</si>
  <si>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</si>
  <si>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</si>
  <si>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</si>
  <si>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</si>
  <si>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</si>
  <si>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</si>
  <si>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</si>
  <si>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</si>
  <si>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</si>
  <si>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</si>
  <si>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</si>
  <si>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</si>
  <si>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</si>
  <si>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</si>
  <si>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</si>
  <si>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</si>
  <si>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</si>
  <si>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</si>
  <si>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</si>
  <si>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</si>
  <si>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</si>
  <si>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</si>
  <si>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</si>
  <si>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</si>
  <si>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</si>
  <si>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</si>
  <si>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</si>
  <si>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</si>
  <si>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</si>
  <si>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</si>
  <si>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</si>
  <si>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</si>
  <si>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</si>
  <si>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</si>
  <si>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</si>
  <si>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</si>
  <si>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</si>
  <si>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</si>
  <si>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</si>
  <si>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</si>
  <si>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</si>
  <si>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</si>
  <si>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</si>
  <si>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</si>
  <si>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</si>
  <si>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</si>
  <si>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</si>
  <si>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</si>
  <si>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</si>
  <si>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</si>
  <si>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</si>
  <si>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</si>
  <si>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</si>
  <si>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</si>
  <si>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</si>
  <si>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</si>
  <si>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</si>
  <si>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</si>
  <si>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</si>
  <si>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</si>
  <si>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</si>
  <si>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</si>
  <si>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</si>
  <si>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</si>
  <si>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</si>
  <si>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</si>
  <si>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</si>
  <si>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</si>
  <si>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</si>
  <si>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</si>
  <si>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</si>
  <si>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</si>
  <si>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</si>
  <si>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</si>
  <si>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</si>
  <si>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</si>
  <si>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</si>
  <si>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</si>
  <si>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</si>
  <si>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</si>
  <si>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</si>
  <si>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</si>
  <si>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</si>
  <si>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</si>
  <si>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</si>
  <si>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</si>
  <si>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</si>
  <si>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</si>
  <si>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</si>
  <si>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</si>
  <si>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</si>
  <si>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</si>
  <si>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</si>
  <si>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</si>
  <si>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</si>
  <si>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</si>
  <si>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</si>
  <si>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</si>
  <si>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</si>
  <si>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</si>
  <si>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</si>
  <si>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</si>
  <si>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</si>
  <si>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</si>
  <si>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</si>
  <si>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</si>
  <si>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</si>
  <si>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</si>
  <si>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</si>
  <si>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</si>
  <si>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</si>
  <si>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</si>
  <si>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</si>
  <si>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</si>
  <si>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</si>
  <si>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</si>
  <si>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</si>
  <si>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</si>
  <si>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</si>
  <si>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</si>
  <si>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</si>
  <si>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</si>
  <si>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</si>
  <si>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</si>
  <si>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</si>
  <si>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</si>
  <si>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</si>
  <si>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</si>
  <si>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</si>
  <si>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</si>
  <si>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</si>
  <si>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</si>
  <si>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</si>
  <si>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</si>
  <si>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</si>
  <si>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</si>
  <si>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</si>
  <si>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</si>
  <si>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</si>
  <si>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</si>
  <si>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</si>
  <si>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</si>
  <si>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</si>
  <si>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</si>
  <si>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</si>
  <si>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</si>
  <si>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</si>
  <si>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</si>
  <si>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</si>
  <si>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</si>
  <si>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</si>
  <si>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</si>
  <si>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</si>
  <si>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</si>
  <si>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</si>
  <si>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</si>
  <si>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</si>
  <si>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</si>
  <si>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</si>
  <si>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</si>
  <si>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</si>
  <si>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</si>
  <si>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</si>
  <si>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</si>
  <si>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</si>
  <si>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</si>
  <si>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</si>
  <si>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</si>
  <si>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</si>
  <si>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</si>
  <si>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</si>
  <si>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</si>
  <si>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</si>
  <si>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</si>
  <si>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</si>
  <si>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</si>
  <si>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</si>
  <si>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</si>
  <si>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</si>
  <si>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</si>
  <si>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</si>
  <si>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</si>
  <si>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</si>
  <si>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</si>
  <si>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</si>
  <si>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</si>
  <si>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</si>
  <si>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</si>
  <si>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</si>
  <si>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</si>
  <si>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</si>
  <si>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</si>
  <si>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</si>
  <si>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</si>
  <si>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</si>
  <si>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</si>
  <si>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</si>
  <si>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</si>
  <si>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</si>
  <si>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</si>
  <si>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</si>
  <si>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</si>
  <si>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</si>
  <si>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</si>
  <si>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</si>
  <si>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</si>
  <si>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</si>
  <si>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</si>
  <si>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</si>
  <si>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</si>
  <si>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</si>
  <si>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</si>
  <si>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</si>
  <si>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</si>
  <si>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</si>
  <si>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</si>
  <si>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</si>
  <si>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</si>
  <si>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</si>
  <si>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</si>
  <si>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</si>
  <si>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</si>
  <si>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</si>
  <si>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</si>
  <si>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</si>
  <si>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</si>
  <si>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</si>
  <si>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</si>
  <si>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</si>
  <si>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</si>
  <si>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</si>
  <si>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</si>
  <si>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</si>
  <si>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</si>
  <si>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</si>
  <si>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</si>
  <si>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</si>
  <si>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</si>
  <si>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</si>
  <si>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</si>
  <si>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</si>
  <si>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</si>
  <si>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</si>
  <si>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</si>
  <si>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</si>
  <si>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</si>
  <si>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</si>
  <si>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</si>
  <si>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</si>
  <si>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</si>
  <si>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</si>
  <si>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</si>
  <si>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</si>
  <si>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</si>
  <si>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</si>
  <si>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</si>
  <si>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</si>
  <si>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</si>
  <si>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</si>
  <si>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</si>
  <si>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</si>
  <si>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</si>
  <si>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</si>
  <si>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</si>
  <si>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</si>
  <si>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</si>
  <si>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</si>
  <si>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</si>
  <si>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</si>
  <si>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</si>
  <si>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</si>
  <si>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</si>
  <si>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</si>
  <si>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</si>
  <si>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</si>
  <si>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</si>
  <si>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</si>
  <si>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</si>
  <si>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</si>
  <si>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</si>
  <si>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</si>
  <si>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</si>
  <si>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</si>
  <si>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</si>
  <si>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</si>
  <si>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</si>
  <si>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</si>
  <si>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</si>
  <si>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</si>
  <si>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</si>
  <si>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</si>
  <si>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</si>
  <si>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</si>
  <si>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</si>
  <si>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</si>
  <si>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</si>
  <si>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</si>
  <si>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</si>
  <si>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</si>
  <si>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</si>
  <si>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</si>
  <si>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</si>
  <si>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</si>
  <si>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</si>
  <si>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</si>
  <si>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</si>
  <si>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</si>
  <si>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</si>
  <si>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</si>
  <si>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</si>
  <si>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</si>
  <si>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</si>
  <si>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</si>
  <si>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</si>
  <si>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</si>
  <si>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</si>
  <si>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</si>
  <si>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</si>
  <si>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</si>
  <si>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</si>
  <si>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</si>
  <si>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</si>
  <si>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</si>
  <si>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</si>
  <si>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</si>
  <si>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</si>
  <si>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</si>
  <si>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</si>
  <si>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</si>
  <si>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</si>
  <si>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</si>
  <si>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</si>
  <si>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</si>
  <si>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</si>
  <si>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</si>
  <si>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</si>
  <si>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</si>
  <si>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</si>
  <si>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</si>
  <si>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</si>
  <si>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</si>
  <si>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</si>
  <si>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</si>
  <si>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</si>
  <si>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</si>
  <si>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</si>
  <si>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</si>
  <si>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</si>
  <si>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</si>
  <si>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</si>
  <si>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</si>
  <si>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</si>
  <si>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</si>
  <si>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</si>
  <si>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</si>
  <si>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</si>
  <si>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</si>
  <si>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</si>
  <si>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</si>
  <si>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</si>
  <si>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</si>
  <si>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</si>
  <si>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</si>
  <si>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</si>
  <si>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</si>
  <si>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</si>
  <si>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</si>
  <si>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</si>
  <si>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</si>
  <si>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</si>
  <si>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</si>
  <si>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</si>
  <si>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</si>
  <si>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</si>
  <si>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</si>
  <si>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</si>
  <si>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</si>
  <si>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</si>
  <si>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</si>
  <si>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</si>
  <si>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</si>
  <si>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</si>
  <si>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</si>
  <si>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</si>
  <si>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</si>
  <si>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</si>
  <si>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</si>
  <si>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</si>
  <si>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</si>
  <si>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</si>
  <si>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</si>
  <si>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</si>
  <si>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</si>
  <si>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</si>
  <si>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</si>
  <si>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</si>
  <si>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</si>
  <si>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</si>
  <si>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</si>
  <si>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</si>
  <si>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</si>
  <si>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</si>
  <si>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</si>
  <si>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</si>
  <si>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</si>
  <si>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</si>
  <si>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</si>
  <si>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</si>
  <si>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</si>
  <si>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</si>
  <si>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</si>
  <si>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</si>
  <si>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</si>
  <si>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</si>
  <si>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</si>
  <si>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</si>
  <si>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</si>
  <si>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</si>
  <si>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</si>
  <si>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</si>
  <si>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</si>
  <si>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</si>
  <si>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</si>
  <si>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</si>
  <si>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</si>
  <si>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</si>
  <si>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</si>
  <si>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</si>
  <si>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</si>
  <si>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</si>
  <si>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</si>
  <si>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</si>
  <si>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</si>
  <si>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</si>
  <si>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</si>
  <si>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</si>
  <si>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</si>
  <si>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</si>
  <si>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</si>
  <si>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</si>
  <si>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</si>
  <si>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</si>
  <si>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</si>
  <si>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</si>
  <si>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</si>
  <si>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</si>
  <si>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</si>
  <si>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</si>
  <si>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</si>
  <si>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</si>
  <si>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</si>
  <si>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</si>
  <si>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</si>
  <si>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</si>
  <si>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</si>
  <si>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</si>
  <si>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</si>
  <si>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</si>
  <si>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</si>
  <si>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</si>
  <si>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</si>
  <si>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</si>
  <si>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</si>
  <si>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</si>
  <si>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</si>
  <si>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</si>
  <si>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</si>
  <si>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</si>
  <si>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</si>
  <si>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</si>
  <si>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</si>
  <si>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</si>
  <si>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</si>
  <si>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</si>
  <si>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</si>
  <si>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</si>
  <si>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</si>
  <si>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</si>
  <si>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</si>
  <si>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</si>
  <si>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</si>
  <si>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</si>
  <si>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</si>
  <si>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</si>
  <si>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</si>
  <si>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</si>
  <si>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</si>
  <si>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</si>
  <si>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</si>
  <si>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</si>
  <si>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</si>
  <si>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</si>
  <si>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</si>
  <si>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</si>
  <si>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</si>
  <si>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</si>
  <si>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</si>
  <si>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</si>
  <si>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</si>
  <si>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</si>
  <si>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</si>
  <si>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</si>
  <si>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</si>
  <si>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</si>
  <si>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</si>
  <si>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</si>
  <si>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</si>
  <si>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</si>
  <si>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</si>
  <si>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</si>
  <si>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</si>
  <si>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</si>
  <si>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</si>
  <si>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</si>
  <si>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</si>
  <si>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</si>
  <si>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</si>
  <si>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</si>
  <si>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</si>
  <si>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</si>
  <si>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</si>
  <si>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</si>
  <si>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</si>
  <si>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</si>
  <si>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</si>
  <si>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</si>
  <si>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</si>
  <si>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</si>
  <si>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</si>
  <si>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</si>
  <si>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</si>
  <si>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</si>
  <si>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</si>
  <si>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</si>
  <si>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</si>
  <si>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</si>
  <si>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</si>
  <si>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</si>
  <si>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</si>
  <si>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</si>
  <si>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</si>
  <si>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</si>
  <si>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</si>
  <si>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</si>
  <si>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</si>
  <si>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</si>
  <si>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</si>
  <si>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</si>
  <si>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</si>
  <si>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</si>
  <si>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</si>
  <si>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</si>
  <si>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</si>
  <si>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</si>
  <si>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</si>
  <si>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</si>
  <si>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</si>
  <si>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</si>
  <si>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</si>
  <si>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</si>
  <si>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</si>
  <si>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</si>
  <si>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</si>
  <si>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</si>
  <si>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</si>
  <si>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</si>
  <si>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</si>
  <si>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</si>
  <si>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</si>
  <si>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</si>
  <si>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</si>
  <si>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</si>
  <si>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</si>
  <si>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</si>
  <si>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</si>
  <si>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</si>
  <si>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</si>
  <si>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</si>
  <si>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</si>
  <si>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</si>
  <si>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</si>
  <si>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</si>
  <si>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</si>
  <si>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</si>
  <si>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</si>
  <si>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</si>
  <si>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</si>
  <si>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</si>
  <si>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</si>
  <si>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</si>
  <si>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</si>
  <si>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</si>
  <si>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</si>
  <si>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</si>
  <si>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</si>
  <si>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</si>
  <si>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</si>
  <si>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</si>
  <si>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</si>
  <si>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</si>
  <si>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</si>
  <si>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</si>
  <si>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</si>
  <si>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</si>
  <si>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</si>
  <si>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</si>
  <si>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</si>
  <si>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</si>
  <si>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</si>
  <si>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</si>
  <si>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</si>
  <si>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</si>
  <si>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</si>
  <si>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</si>
  <si>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</si>
  <si>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</si>
  <si>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</si>
  <si>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</si>
  <si>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</si>
  <si>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</si>
  <si>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</si>
  <si>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</si>
  <si>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</si>
  <si>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</si>
  <si>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</si>
  <si>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</si>
  <si>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</si>
  <si>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</si>
  <si>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</si>
  <si>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</si>
  <si>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</si>
  <si>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</si>
  <si>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</si>
  <si>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</si>
  <si>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</si>
  <si>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</si>
  <si>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</si>
  <si>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</si>
  <si>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</si>
  <si>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</si>
  <si>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</si>
  <si>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</si>
  <si>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</si>
  <si>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</si>
  <si>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</si>
  <si>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</si>
  <si>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</si>
  <si>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</si>
  <si>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</si>
  <si>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</si>
  <si>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</si>
  <si>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</si>
  <si>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</si>
  <si>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</si>
  <si>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</si>
  <si>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</si>
  <si>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</si>
  <si>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</si>
  <si>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</si>
  <si>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</si>
  <si>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</si>
  <si>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</si>
  <si>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</si>
  <si>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</si>
  <si>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</si>
  <si>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</si>
  <si>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</si>
  <si>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</si>
  <si>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</si>
  <si>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</si>
  <si>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</si>
  <si>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</si>
  <si>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</si>
  <si>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</si>
  <si>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</si>
  <si>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</si>
  <si>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</si>
  <si>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</si>
  <si>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</si>
  <si>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</si>
  <si>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</si>
  <si>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</si>
  <si>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</si>
  <si>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</si>
  <si>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</si>
  <si>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</si>
  <si>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</si>
  <si>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</si>
  <si>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</si>
  <si>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</si>
  <si>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</si>
  <si>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</si>
  <si>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</si>
  <si>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</si>
  <si>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</si>
  <si>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</si>
  <si>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</si>
  <si>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</si>
  <si>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</si>
  <si>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</si>
  <si>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</si>
  <si>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</si>
  <si>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</si>
  <si>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</si>
  <si>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</si>
  <si>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</si>
  <si>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</si>
  <si>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</si>
  <si>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</si>
  <si>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</si>
  <si>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</si>
  <si>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</si>
  <si>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</si>
  <si>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</si>
  <si>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</si>
  <si>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</si>
  <si>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</si>
  <si>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</si>
  <si>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</si>
  <si>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</si>
  <si>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</si>
  <si>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</si>
  <si>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</si>
  <si>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</si>
  <si>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</si>
  <si>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</si>
  <si>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</si>
  <si>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</si>
  <si>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</si>
  <si>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</si>
  <si>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</si>
  <si>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</si>
  <si>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</si>
  <si>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</si>
  <si>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</si>
  <si>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</si>
  <si>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</si>
  <si>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</si>
  <si>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</si>
  <si>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</si>
  <si>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</si>
  <si>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</si>
  <si>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</si>
  <si>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</si>
  <si>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</si>
  <si>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</si>
  <si>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</si>
  <si>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</si>
  <si>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</si>
  <si>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</si>
  <si>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</si>
  <si>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</si>
  <si>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</si>
  <si>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</si>
  <si>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</si>
  <si>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</si>
  <si>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</si>
  <si>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</si>
  <si>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</si>
  <si>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</si>
  <si>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</si>
  <si>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</si>
  <si>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</si>
  <si>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</si>
  <si>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</si>
  <si>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</si>
  <si>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</si>
  <si>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</si>
  <si>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</si>
  <si>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</si>
  <si>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</si>
  <si>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</si>
  <si>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</si>
  <si>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</si>
  <si>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</si>
  <si>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</si>
  <si>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</si>
  <si>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</si>
  <si>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</si>
  <si>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</si>
  <si>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</si>
  <si>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</si>
  <si>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</si>
  <si>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</si>
  <si>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</si>
  <si>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</si>
  <si>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</si>
  <si>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</si>
  <si>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</si>
  <si>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</si>
  <si>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</si>
  <si>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</si>
  <si>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</si>
  <si>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</si>
  <si>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</si>
  <si>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</si>
  <si>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</si>
  <si>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</si>
  <si>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</si>
  <si>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</si>
  <si>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</si>
  <si>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</si>
  <si>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</si>
  <si>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</si>
  <si>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</si>
  <si>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</si>
  <si>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</si>
  <si>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</si>
  <si>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</si>
  <si>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</si>
  <si>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</si>
  <si>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</si>
  <si>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</si>
  <si>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</si>
  <si>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</si>
  <si>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</si>
  <si>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</si>
  <si>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</si>
  <si>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</si>
  <si>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</si>
  <si>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</si>
  <si>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</si>
  <si>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</si>
  <si>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</si>
  <si>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</si>
  <si>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</si>
  <si>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</si>
  <si>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</si>
  <si>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</si>
  <si>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</si>
  <si>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</si>
  <si>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</si>
  <si>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</si>
  <si>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</si>
  <si>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</si>
  <si>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</si>
  <si>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</si>
  <si>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</si>
  <si>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</si>
  <si>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</si>
  <si>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</si>
  <si>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</si>
  <si>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</si>
  <si>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</si>
  <si>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</si>
  <si>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</si>
  <si>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</si>
  <si>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</si>
  <si>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</si>
  <si>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</si>
  <si>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</si>
  <si>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</si>
  <si>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</si>
  <si>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</si>
  <si>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</si>
  <si>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</si>
  <si>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</si>
  <si>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</si>
  <si>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</si>
  <si>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</si>
  <si>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</si>
  <si>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</si>
  <si>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</si>
  <si>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</si>
  <si>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</si>
  <si>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</si>
  <si>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</si>
  <si>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</si>
  <si>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</si>
  <si>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</si>
  <si>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</si>
  <si>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</si>
  <si>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</si>
  <si>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</si>
  <si>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</si>
  <si>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</si>
  <si>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</si>
  <si>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</si>
  <si>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</si>
  <si>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</si>
  <si>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</si>
  <si>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</si>
  <si>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</si>
  <si>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</si>
  <si>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</si>
  <si>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</si>
  <si>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</si>
  <si>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</si>
  <si>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</si>
  <si>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</si>
  <si>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</si>
  <si>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</si>
  <si>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</si>
  <si>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</si>
  <si>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</si>
  <si>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</si>
  <si>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</si>
  <si>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</si>
  <si>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</si>
  <si>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</si>
  <si>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</si>
  <si>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</si>
  <si>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</si>
  <si>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</si>
  <si>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</si>
  <si>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</si>
  <si>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</si>
  <si>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</si>
  <si>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</si>
  <si>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</si>
  <si>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</si>
  <si>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</si>
  <si>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</si>
  <si>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</si>
  <si>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</si>
  <si>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</si>
  <si>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</si>
  <si>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</si>
  <si>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</si>
  <si>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</si>
  <si>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</si>
  <si>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</si>
  <si>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</si>
  <si>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</si>
  <si>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</si>
  <si>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</si>
  <si>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</si>
  <si>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</si>
  <si>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</si>
  <si>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</si>
  <si>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</si>
  <si>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</si>
  <si>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</si>
  <si>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</si>
  <si>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</si>
  <si>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</si>
  <si>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</si>
  <si>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</si>
  <si>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</si>
  <si>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</si>
  <si>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</si>
  <si>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</si>
  <si>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</si>
  <si>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</si>
  <si>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</si>
  <si>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</si>
  <si>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</si>
  <si>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</si>
  <si>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</si>
  <si>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</si>
  <si>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</si>
  <si>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</si>
  <si>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</si>
  <si>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</si>
  <si>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</si>
  <si>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</si>
  <si>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</si>
  <si>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</si>
  <si>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</si>
  <si>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</si>
  <si>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</si>
  <si>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</si>
  <si>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</si>
  <si>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</si>
  <si>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</si>
  <si>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</si>
  <si>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</si>
  <si>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</si>
  <si>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</si>
  <si>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</si>
  <si>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</si>
  <si>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</si>
  <si>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</si>
  <si>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</si>
  <si>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</si>
  <si>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</si>
  <si>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</si>
  <si>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</si>
  <si>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</si>
  <si>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</si>
  <si>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</si>
  <si>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</si>
  <si>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</si>
  <si>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</si>
  <si>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</si>
  <si>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</si>
  <si>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</si>
  <si>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</si>
  <si>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</si>
  <si>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</si>
  <si>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</si>
  <si>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</si>
  <si>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</si>
  <si>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</si>
  <si>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</si>
  <si>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</si>
  <si>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</si>
  <si>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</si>
  <si>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</si>
  <si>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</si>
  <si>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</si>
  <si>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</si>
  <si>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</si>
  <si>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</si>
  <si>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</si>
  <si>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</si>
  <si>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</si>
  <si>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</si>
  <si>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</si>
  <si>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</si>
  <si>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</si>
  <si>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</si>
  <si>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</si>
  <si>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</si>
  <si>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</si>
  <si>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</si>
  <si>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</si>
  <si>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</si>
  <si>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</si>
  <si>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</si>
  <si>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</si>
  <si>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</si>
  <si>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</si>
  <si>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</si>
  <si>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</si>
  <si>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</si>
  <si>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</si>
  <si>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</si>
  <si>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</si>
  <si>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</si>
  <si>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</si>
  <si>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</si>
  <si>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</si>
  <si>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</si>
  <si>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</si>
  <si>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</si>
  <si>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</si>
  <si>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</si>
  <si>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</si>
  <si>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</si>
  <si>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</si>
  <si>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</si>
  <si>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</si>
  <si>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</si>
  <si>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</si>
  <si>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</si>
  <si>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</si>
  <si>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</si>
  <si>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</si>
  <si>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</si>
  <si>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</si>
  <si>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</si>
  <si>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</si>
  <si>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</si>
  <si>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</si>
  <si>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</si>
  <si>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</si>
  <si>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</si>
  <si>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</si>
  <si>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</si>
  <si>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</si>
  <si>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</si>
  <si>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</si>
  <si>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</si>
  <si>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</si>
  <si>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</si>
  <si>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</si>
  <si>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</si>
  <si>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</si>
  <si>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</si>
  <si>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</si>
  <si>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</si>
  <si>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</si>
  <si>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</si>
  <si>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</si>
  <si>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</si>
  <si>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</si>
  <si>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</si>
  <si>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</si>
  <si>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</si>
  <si>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</si>
  <si>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</si>
  <si>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</si>
  <si>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</si>
  <si>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</si>
  <si>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</si>
  <si>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</si>
  <si>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</si>
  <si>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</si>
  <si>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</si>
  <si>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</si>
  <si>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</si>
  <si>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</si>
  <si>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</si>
  <si>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</si>
  <si>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</si>
  <si>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</si>
  <si>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</si>
  <si>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</si>
  <si>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</si>
  <si>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</si>
  <si>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</si>
  <si>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</si>
  <si>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</si>
  <si>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</si>
  <si>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</si>
  <si>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</si>
  <si>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</si>
  <si>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</si>
  <si>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</si>
  <si>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</si>
  <si>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</si>
  <si>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</si>
  <si>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</si>
  <si>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</si>
  <si>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</si>
  <si>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</si>
  <si>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</si>
  <si>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</si>
  <si>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</si>
  <si>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</si>
  <si>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</si>
  <si>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</si>
  <si>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</si>
  <si>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</si>
  <si>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</si>
  <si>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</si>
  <si>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</si>
  <si>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</si>
  <si>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</si>
  <si>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</si>
  <si>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</si>
  <si>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</si>
  <si>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</si>
  <si>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</si>
  <si>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</si>
  <si>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</si>
  <si>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</si>
  <si>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</si>
  <si>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</si>
  <si>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</si>
  <si>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</si>
  <si>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</si>
  <si>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</si>
  <si>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</si>
  <si>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</si>
  <si>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</si>
  <si>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</si>
  <si>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</si>
  <si>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</si>
  <si>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</si>
  <si>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</si>
  <si>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</si>
  <si>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</si>
  <si>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</si>
  <si>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</si>
  <si>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</si>
  <si>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</si>
  <si>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</si>
  <si>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</si>
  <si>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</si>
  <si>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</si>
  <si>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</si>
  <si>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</si>
  <si>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</si>
  <si>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</si>
  <si>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</si>
  <si>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</si>
  <si>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</si>
  <si>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</si>
  <si>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</si>
  <si>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</si>
  <si>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</si>
  <si>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</si>
  <si>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</si>
  <si>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</si>
  <si>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</si>
  <si>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</si>
  <si>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</si>
  <si>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</si>
  <si>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</si>
  <si>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</si>
  <si>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</si>
  <si>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</si>
  <si>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</si>
  <si>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</si>
  <si>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</si>
  <si>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</si>
  <si>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</si>
  <si>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</si>
  <si>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</si>
  <si>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</si>
  <si>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</si>
  <si>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</si>
  <si>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</si>
  <si>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</si>
  <si>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</si>
  <si>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</si>
  <si>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</si>
  <si>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</si>
  <si>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</si>
  <si>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</si>
  <si>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</si>
  <si>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</si>
  <si>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</si>
  <si>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</si>
  <si>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</si>
  <si>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</si>
  <si>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</si>
  <si>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</si>
  <si>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</si>
  <si>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</si>
  <si>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</si>
  <si>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</si>
  <si>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</si>
  <si>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</si>
  <si>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</si>
  <si>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</si>
  <si>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</si>
  <si>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</si>
  <si>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</si>
  <si>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</si>
  <si>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</si>
  <si>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</si>
  <si>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</si>
  <si>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</si>
  <si>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</si>
  <si>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</si>
  <si>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</si>
  <si>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</si>
  <si>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</si>
  <si>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</si>
  <si>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</si>
  <si>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</si>
  <si>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</si>
  <si>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</si>
  <si>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</si>
  <si>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</si>
  <si>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</si>
  <si>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</si>
  <si>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</si>
  <si>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</si>
  <si>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</si>
  <si>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</si>
  <si>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</si>
  <si>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</si>
  <si>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</si>
  <si>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</si>
  <si>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</si>
  <si>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</si>
  <si>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</si>
  <si>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</si>
  <si>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</si>
  <si>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</si>
  <si>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</si>
  <si>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</si>
  <si>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</si>
  <si>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</si>
  <si>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</si>
  <si>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</si>
  <si>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</si>
  <si>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</si>
  <si>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</si>
  <si>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</si>
  <si>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</si>
  <si>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</si>
  <si>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</si>
  <si>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</si>
  <si>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</si>
  <si>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</si>
  <si>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</si>
  <si>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</si>
  <si>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</si>
  <si>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</si>
  <si>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</si>
  <si>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</si>
  <si>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</si>
  <si>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</si>
  <si>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</si>
  <si>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</si>
  <si>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</si>
  <si>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</si>
  <si>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</si>
  <si>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</si>
  <si>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</si>
  <si>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</si>
  <si>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</si>
  <si>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</si>
  <si>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</si>
  <si>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</si>
  <si>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</si>
  <si>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</si>
  <si>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</si>
  <si>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</si>
  <si>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</si>
  <si>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</si>
  <si>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</si>
  <si>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</si>
  <si>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</si>
  <si>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</si>
  <si>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</si>
  <si>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</si>
  <si>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</si>
  <si>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</si>
  <si>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</si>
  <si>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</si>
  <si>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</si>
  <si>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</si>
  <si>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</si>
  <si>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</si>
  <si>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</si>
  <si>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</si>
  <si>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</si>
  <si>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</si>
  <si>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</si>
  <si>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</si>
  <si>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</si>
  <si>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</si>
  <si>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</si>
  <si>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</si>
  <si>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</si>
  <si>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</si>
  <si>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</si>
  <si>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</si>
  <si>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</si>
  <si>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</si>
  <si>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</si>
  <si>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</si>
  <si>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</si>
  <si>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</si>
  <si>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</si>
  <si>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</si>
  <si>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</si>
  <si>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</si>
  <si>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</si>
  <si>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</si>
  <si>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</si>
  <si>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</si>
  <si>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</si>
  <si>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</si>
  <si>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</si>
  <si>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</si>
  <si>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</si>
  <si>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</si>
  <si>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</si>
  <si>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</si>
  <si>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</si>
  <si>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</si>
  <si>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</si>
  <si>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</si>
  <si>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</si>
  <si>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</si>
  <si>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</si>
  <si>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</si>
  <si>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</si>
  <si>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</si>
  <si>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</si>
  <si>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</si>
  <si>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</si>
  <si>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</si>
  <si>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</si>
  <si>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</si>
  <si>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</si>
  <si>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</si>
  <si>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</si>
  <si>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</si>
  <si>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</si>
  <si>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</si>
  <si>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</si>
  <si>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</si>
  <si>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</si>
  <si>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</si>
  <si>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</si>
  <si>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</si>
  <si>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</si>
  <si>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</si>
  <si>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</si>
  <si>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</si>
  <si>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</si>
  <si>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</si>
  <si>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</si>
  <si>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</si>
  <si>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</si>
  <si>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</si>
  <si>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</si>
  <si>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</si>
  <si>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</si>
  <si>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</si>
  <si>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</si>
  <si>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</si>
  <si>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</si>
  <si>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</si>
  <si>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</si>
  <si>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</si>
  <si>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</si>
  <si>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</si>
  <si>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</si>
  <si>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</si>
  <si>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</si>
  <si>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</si>
  <si>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</si>
  <si>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</si>
  <si>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</si>
  <si>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</si>
  <si>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</si>
  <si>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</si>
  <si>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</si>
  <si>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</si>
  <si>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</si>
  <si>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</si>
  <si>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</si>
  <si>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</si>
  <si>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</si>
  <si>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</si>
  <si>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</si>
  <si>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</si>
  <si>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</si>
  <si>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</si>
  <si>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</si>
  <si>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</si>
  <si>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</si>
  <si>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</si>
  <si>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</si>
  <si>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</si>
  <si>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</si>
  <si>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</si>
  <si>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</si>
  <si>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</si>
  <si>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</si>
  <si>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</si>
  <si>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</si>
  <si>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</si>
  <si>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</si>
  <si>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</si>
  <si>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</si>
  <si>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</si>
  <si>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</si>
  <si>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</si>
  <si>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</si>
  <si>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</si>
  <si>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</si>
  <si>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</si>
  <si>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</si>
  <si>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</si>
  <si>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</si>
  <si>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</si>
  <si>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</si>
  <si>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</si>
  <si>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</si>
  <si>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</si>
  <si>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</si>
  <si>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</si>
  <si>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</si>
  <si>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</si>
  <si>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</si>
  <si>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</si>
  <si>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</si>
  <si>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</si>
  <si>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</si>
  <si>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</si>
  <si>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</si>
  <si>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</si>
  <si>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</si>
  <si>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</si>
  <si>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</si>
  <si>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</si>
  <si>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</si>
  <si>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</si>
  <si>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</si>
  <si>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</si>
  <si>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</si>
  <si>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</si>
  <si>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</si>
  <si>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</si>
  <si>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</si>
  <si>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</si>
  <si>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</si>
  <si>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</si>
  <si>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</si>
  <si>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</si>
  <si>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</si>
  <si>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</si>
  <si>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</si>
  <si>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</si>
  <si>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</si>
  <si>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</si>
  <si>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</si>
  <si>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</si>
  <si>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</si>
  <si>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</si>
  <si>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</si>
  <si>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</si>
  <si>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</si>
  <si>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</si>
  <si>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</si>
  <si>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</si>
  <si>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</si>
  <si>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</si>
  <si>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</si>
  <si>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</si>
  <si>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</si>
  <si>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</si>
  <si>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</si>
  <si>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</si>
  <si>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</si>
  <si>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</si>
  <si>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</si>
  <si>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</si>
  <si>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</si>
  <si>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</si>
  <si>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</si>
  <si>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</si>
  <si>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</si>
  <si>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</si>
  <si>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</si>
  <si>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</si>
  <si>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</si>
  <si>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</si>
  <si>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</si>
  <si>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</si>
  <si>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</si>
  <si>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</si>
  <si>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</si>
  <si>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</si>
  <si>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</si>
  <si>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</si>
  <si>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</si>
  <si>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</si>
  <si>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</si>
  <si>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</si>
  <si>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</si>
  <si>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</si>
  <si>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</si>
  <si>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</si>
  <si>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</si>
  <si>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</si>
  <si>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</si>
  <si>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</si>
  <si>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</si>
  <si>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</si>
  <si>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</si>
  <si>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</si>
  <si>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</si>
  <si>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</si>
  <si>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</si>
  <si>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</si>
  <si>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</si>
  <si>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</si>
  <si>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</si>
  <si>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</si>
  <si>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</si>
  <si>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</si>
  <si>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</si>
  <si>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</si>
  <si>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</si>
  <si>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</si>
  <si>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</si>
  <si>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</si>
  <si>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</si>
  <si>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</si>
  <si>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</si>
  <si>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</si>
  <si>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</si>
  <si>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</si>
  <si>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</si>
  <si>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</si>
  <si>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</si>
  <si>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</si>
  <si>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</si>
  <si>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</si>
  <si>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</si>
  <si>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</si>
  <si>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</si>
  <si>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</si>
  <si>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</si>
  <si>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</si>
  <si>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</si>
  <si>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</si>
  <si>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</si>
  <si>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</si>
  <si>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</si>
  <si>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</si>
  <si>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</si>
  <si>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</si>
  <si>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</si>
  <si>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</si>
  <si>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</si>
  <si>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</si>
  <si>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</si>
  <si>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</si>
  <si>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</si>
  <si>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</si>
  <si>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</si>
  <si>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</si>
  <si>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</si>
  <si>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</si>
  <si>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</si>
  <si>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</si>
  <si>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</si>
  <si>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</si>
  <si>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</si>
  <si>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</si>
  <si>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</si>
  <si>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</si>
  <si>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</si>
  <si>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</si>
  <si>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</si>
  <si>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</si>
  <si>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</si>
  <si>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</si>
  <si>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</si>
  <si>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</si>
  <si>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</si>
  <si>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</si>
  <si>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</si>
  <si>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</si>
  <si>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</si>
  <si>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</si>
  <si>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</si>
  <si>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</si>
  <si>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</si>
  <si>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</si>
  <si>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</si>
  <si>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</si>
  <si>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</si>
  <si>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</si>
  <si>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</si>
  <si>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</si>
  <si>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</si>
  <si>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</si>
  <si>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</si>
  <si>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</si>
  <si>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</si>
  <si>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</si>
  <si>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</si>
  <si>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</si>
  <si>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</si>
  <si>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</si>
  <si>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</si>
  <si>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</si>
  <si>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</si>
  <si>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</si>
  <si>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</si>
  <si>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</si>
  <si>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</si>
  <si>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</si>
  <si>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</si>
  <si>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</si>
  <si>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</si>
  <si>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</si>
  <si>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</si>
  <si>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</si>
  <si>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</si>
  <si>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</si>
  <si>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</si>
  <si>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</si>
  <si>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</si>
  <si>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</si>
  <si>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</si>
  <si>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</si>
  <si>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</si>
  <si>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</si>
  <si>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</si>
  <si>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</si>
  <si>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</si>
  <si>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</si>
  <si>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</si>
  <si>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</si>
  <si>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</si>
  <si>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</si>
  <si>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</si>
  <si>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</si>
  <si>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</si>
  <si>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</si>
  <si>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</si>
  <si>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</si>
  <si>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</si>
  <si>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</si>
  <si>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</si>
  <si>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</si>
  <si>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</si>
  <si>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</si>
  <si>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</si>
  <si>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</si>
  <si>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</si>
  <si>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</si>
  <si>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</si>
  <si>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</si>
  <si>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</si>
  <si>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</si>
  <si>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</si>
  <si>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</si>
  <si>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</si>
  <si>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</si>
  <si>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</si>
  <si>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</si>
  <si>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</si>
  <si>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</si>
  <si>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</si>
  <si>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</si>
  <si>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</si>
  <si>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</si>
  <si>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</si>
  <si>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</si>
  <si>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</si>
  <si>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</si>
  <si>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</si>
  <si>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</si>
  <si>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</si>
  <si>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</si>
  <si>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</si>
  <si>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</si>
  <si>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</si>
  <si>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</si>
  <si>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</si>
  <si>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</si>
  <si>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</si>
  <si>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</si>
  <si>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</si>
  <si>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</si>
  <si>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</si>
  <si>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</si>
  <si>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</si>
  <si>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</si>
  <si>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</si>
  <si>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</si>
  <si>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</si>
  <si>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</si>
  <si>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</si>
  <si>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</si>
  <si>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</si>
  <si>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</si>
  <si>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</si>
  <si>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</si>
  <si>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</si>
  <si>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</si>
  <si>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</si>
  <si>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</si>
  <si>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</si>
  <si>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</si>
  <si>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</si>
  <si>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</si>
  <si>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</si>
  <si>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</si>
  <si>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</si>
  <si>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</si>
  <si>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</si>
  <si>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</si>
  <si>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</si>
  <si>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</si>
  <si>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</si>
  <si>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</si>
  <si>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</si>
  <si>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</si>
  <si>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</si>
  <si>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</si>
  <si>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</si>
  <si>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</si>
  <si>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</si>
  <si>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</si>
  <si>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</si>
  <si>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</si>
  <si>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</si>
  <si>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</si>
  <si>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</si>
  <si>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</si>
  <si>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</si>
  <si>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</si>
  <si>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</si>
  <si>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</si>
  <si>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</si>
  <si>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</si>
  <si>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</si>
  <si>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</si>
  <si>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</si>
  <si>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</si>
  <si>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</si>
  <si>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</si>
  <si>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</si>
  <si>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</si>
  <si>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</si>
  <si>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</si>
  <si>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</si>
  <si>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</si>
  <si>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</si>
  <si>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</si>
  <si>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</si>
  <si>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</si>
  <si>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</si>
  <si>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</si>
  <si>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</si>
  <si>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</si>
  <si>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</si>
  <si>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</si>
  <si>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</si>
  <si>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</si>
  <si>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</si>
  <si>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</si>
  <si>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</si>
  <si>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</si>
  <si>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</si>
  <si>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</si>
  <si>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</si>
  <si>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</si>
  <si>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</si>
  <si>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</si>
  <si>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</si>
  <si>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</si>
  <si>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</si>
  <si>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</si>
  <si>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</si>
  <si>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</si>
  <si>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</si>
  <si>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</si>
  <si>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</si>
  <si>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</si>
  <si>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</si>
  <si>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</si>
  <si>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</si>
  <si>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</si>
  <si>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</si>
  <si>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</si>
  <si>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</si>
  <si>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</si>
  <si>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</si>
  <si>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</si>
  <si>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</si>
  <si>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</si>
  <si>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</si>
  <si>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</si>
  <si>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</si>
  <si>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</si>
  <si>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</si>
  <si>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</si>
  <si>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</si>
  <si>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</si>
  <si>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</si>
  <si>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</si>
  <si>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</si>
  <si>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</si>
  <si>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</si>
  <si>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</si>
  <si>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</si>
  <si>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</si>
  <si>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</si>
  <si>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</si>
  <si>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</si>
  <si>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</si>
  <si>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</si>
  <si>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</si>
  <si>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</si>
  <si>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</si>
  <si>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</si>
  <si>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</si>
  <si>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</si>
  <si>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</si>
  <si>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</si>
  <si>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</si>
  <si>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</si>
  <si>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</si>
  <si>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</si>
  <si>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</si>
  <si>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</si>
  <si>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</si>
  <si>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</si>
  <si>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</si>
  <si>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</si>
  <si>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</si>
  <si>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</si>
  <si>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</si>
  <si>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</si>
  <si>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</si>
  <si>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</si>
  <si>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</si>
  <si>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</si>
  <si>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</si>
  <si>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</si>
  <si>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</si>
  <si>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</si>
  <si>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</si>
  <si>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</si>
  <si>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</si>
  <si>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</si>
  <si>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</si>
  <si>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</si>
  <si>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</si>
  <si>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</si>
  <si>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</si>
  <si>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</si>
  <si>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</si>
  <si>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</si>
  <si>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</si>
  <si>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</si>
  <si>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</si>
  <si>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</si>
  <si>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</si>
  <si>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</si>
  <si>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</si>
  <si>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</si>
  <si>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</si>
  <si>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</si>
  <si>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</si>
  <si>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</si>
  <si>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</si>
  <si>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</si>
  <si>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</si>
  <si>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</si>
  <si>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</si>
  <si>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</si>
  <si>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</si>
  <si>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</si>
  <si>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</si>
  <si>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</si>
  <si>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</si>
  <si>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</si>
  <si>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</si>
  <si>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</si>
  <si>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</si>
  <si>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</si>
  <si>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</si>
  <si>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</si>
  <si>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</si>
  <si>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</si>
  <si>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</si>
  <si>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</si>
  <si>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</si>
  <si>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</si>
  <si>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</si>
  <si>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</si>
  <si>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</si>
  <si>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</si>
  <si>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</si>
  <si>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</si>
  <si>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</si>
  <si>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</si>
  <si>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</si>
  <si>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</si>
  <si>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</si>
  <si>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</si>
  <si>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</si>
  <si>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</si>
  <si>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</si>
  <si>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</si>
  <si>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</si>
  <si>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</si>
  <si>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</si>
  <si>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</si>
  <si>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</si>
  <si>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</si>
  <si>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</si>
  <si>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</si>
  <si>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</si>
  <si>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</si>
  <si>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</si>
  <si>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</si>
  <si>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</si>
  <si>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</si>
  <si>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</si>
  <si>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</si>
  <si>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</si>
  <si>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</si>
  <si>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</si>
  <si>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</si>
  <si>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</si>
  <si>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</si>
  <si>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</si>
  <si>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</si>
  <si>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</si>
  <si>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</si>
  <si>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</si>
  <si>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</si>
  <si>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</si>
  <si>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</si>
  <si>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</si>
  <si>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</si>
  <si>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</si>
  <si>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</si>
  <si>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</si>
  <si>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</si>
  <si>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</si>
  <si>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</si>
  <si>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</si>
  <si>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</si>
  <si>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</si>
  <si>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</si>
  <si>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</si>
  <si>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</si>
  <si>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</si>
  <si>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</si>
  <si>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</si>
  <si>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</si>
  <si>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</si>
  <si>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</si>
  <si>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</si>
  <si>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</si>
  <si>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</si>
  <si>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</si>
  <si>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</si>
  <si>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</si>
  <si>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</si>
  <si>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</si>
  <si>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</si>
  <si>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</si>
  <si>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</si>
  <si>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</si>
  <si>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</si>
  <si>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</si>
  <si>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</si>
  <si>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</si>
  <si>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</si>
  <si>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</si>
  <si>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</si>
  <si>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</si>
  <si>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</si>
  <si>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</si>
  <si>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</si>
  <si>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</si>
  <si>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</si>
  <si>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</si>
  <si>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</si>
  <si>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</si>
  <si>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</si>
  <si>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</si>
  <si>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</si>
  <si>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</si>
  <si>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</si>
  <si>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</si>
  <si>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</si>
  <si>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</si>
  <si>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</si>
  <si>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</si>
  <si>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</si>
  <si>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</si>
  <si>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</si>
  <si>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</si>
  <si>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</si>
  <si>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</si>
  <si>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</si>
  <si>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</si>
  <si>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</si>
  <si>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</si>
  <si>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</si>
  <si>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</si>
  <si>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</si>
  <si>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</si>
  <si>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</si>
  <si>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</si>
  <si>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</si>
  <si>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</si>
  <si>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</si>
  <si>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</si>
  <si>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</si>
  <si>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</si>
  <si>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</si>
  <si>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</si>
  <si>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</si>
  <si>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</si>
  <si>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</si>
  <si>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</si>
  <si>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</si>
  <si>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</si>
  <si>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</si>
  <si>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</si>
  <si>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</si>
  <si>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</si>
  <si>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</si>
  <si>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</si>
  <si>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</si>
  <si>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</si>
  <si>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</si>
  <si>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</si>
  <si>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</si>
  <si>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</si>
  <si>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</si>
  <si>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</si>
  <si>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</si>
  <si>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</si>
  <si>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</si>
  <si>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</si>
  <si>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</si>
  <si>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</si>
  <si>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</si>
  <si>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</si>
  <si>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</si>
  <si>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</si>
  <si>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</si>
  <si>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</si>
  <si>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</si>
  <si>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</si>
  <si>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</si>
  <si>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</si>
  <si>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</si>
  <si>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</si>
  <si>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</si>
  <si>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</si>
  <si>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</si>
  <si>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</si>
  <si>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</si>
  <si>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</si>
  <si>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</si>
  <si>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</si>
  <si>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</si>
  <si>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</si>
  <si>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</si>
  <si>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</si>
  <si>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</si>
  <si>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</si>
  <si>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</si>
  <si>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</si>
  <si>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</si>
  <si>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</si>
  <si>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</si>
  <si>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</si>
  <si>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</si>
  <si>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</si>
  <si>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</si>
  <si>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</si>
  <si>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</si>
  <si>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</si>
  <si>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</si>
  <si>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</si>
  <si>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</si>
  <si>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</si>
  <si>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</si>
  <si>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</si>
  <si>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</si>
  <si>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</si>
  <si>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</si>
  <si>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</si>
  <si>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</si>
  <si>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</si>
  <si>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</si>
  <si>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</si>
  <si>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</si>
  <si>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</si>
  <si>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</si>
  <si>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</si>
  <si>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</si>
  <si>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</si>
  <si>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</si>
  <si>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</si>
  <si>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</si>
  <si>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</si>
  <si>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</si>
  <si>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</si>
  <si>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</si>
  <si>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</si>
  <si>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</si>
  <si>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</si>
  <si>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</si>
  <si>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</si>
  <si>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</si>
  <si>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</si>
  <si>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</si>
  <si>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</si>
  <si>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</si>
  <si>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</si>
  <si>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</si>
  <si>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</si>
  <si>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</si>
  <si>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</si>
  <si>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</si>
  <si>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</si>
  <si>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</si>
  <si>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</si>
  <si>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</si>
  <si>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</si>
  <si>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</si>
  <si>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</si>
  <si>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</si>
  <si>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</si>
  <si>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</si>
  <si>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</si>
  <si>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</si>
  <si>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</si>
  <si>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</si>
  <si>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</si>
  <si>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</si>
  <si>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</si>
  <si>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</si>
  <si>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</si>
  <si>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</si>
  <si>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</si>
  <si>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</si>
  <si>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</si>
  <si>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</si>
  <si>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</si>
  <si>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</si>
  <si>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</si>
  <si>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</si>
  <si>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</si>
  <si>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</si>
  <si>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</si>
  <si>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</si>
  <si>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</si>
  <si>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</si>
  <si>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</si>
  <si>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</si>
  <si>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</si>
  <si>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</si>
  <si>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</si>
  <si>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</si>
  <si>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</si>
  <si>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</si>
  <si>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</si>
  <si>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</si>
  <si>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</si>
  <si>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</si>
  <si>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</si>
  <si>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</si>
  <si>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</si>
  <si>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</si>
  <si>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</si>
  <si>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</si>
  <si>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</si>
  <si>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</si>
  <si>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</si>
  <si>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</si>
  <si>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</si>
  <si>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</si>
  <si>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</si>
  <si>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</si>
  <si>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</si>
  <si>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</si>
  <si>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</si>
  <si>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</si>
  <si>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</si>
  <si>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</si>
  <si>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</si>
  <si>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</si>
  <si>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</si>
  <si>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</si>
  <si>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</si>
  <si>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</si>
  <si>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</si>
  <si>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</si>
  <si>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</si>
  <si>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</si>
  <si>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</si>
  <si>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</si>
  <si>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</si>
  <si>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</si>
  <si>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</si>
  <si>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</si>
  <si>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</si>
  <si>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</si>
  <si>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</si>
  <si>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</si>
  <si>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</si>
  <si>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</si>
  <si>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</si>
  <si>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</si>
  <si>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</si>
  <si>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</si>
  <si>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</si>
  <si>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</si>
  <si>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</si>
  <si>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</si>
  <si>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</si>
  <si>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</si>
  <si>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</si>
  <si>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</si>
  <si>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</si>
  <si>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</si>
  <si>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</si>
  <si>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</si>
  <si>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</si>
  <si>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</si>
  <si>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</si>
  <si>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</si>
  <si>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</si>
  <si>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</si>
  <si>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</si>
  <si>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</si>
  <si>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</si>
  <si>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</si>
  <si>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</si>
  <si>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</si>
  <si>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</si>
  <si>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</si>
  <si>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</si>
  <si>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</si>
  <si>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</si>
  <si>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</si>
  <si>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</si>
  <si>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</si>
  <si>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</si>
  <si>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</si>
  <si>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</si>
  <si>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</si>
  <si>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</si>
  <si>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</si>
  <si>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</si>
  <si>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</si>
  <si>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</si>
  <si>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</si>
  <si>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</si>
  <si>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</si>
  <si>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</si>
  <si>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</si>
  <si>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</si>
  <si>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</si>
  <si>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</si>
  <si>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</si>
  <si>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</si>
  <si>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</si>
  <si>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</si>
  <si>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</si>
  <si>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</si>
  <si>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</si>
  <si>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</si>
  <si>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</si>
  <si>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</si>
  <si>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</si>
  <si>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</si>
  <si>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</si>
  <si>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</si>
  <si>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</si>
  <si>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</si>
  <si>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</si>
  <si>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</si>
  <si>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</si>
  <si>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</si>
  <si>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</si>
  <si>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</si>
  <si>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</si>
  <si>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</si>
  <si>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</si>
  <si>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</si>
  <si>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</si>
  <si>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</si>
  <si>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</si>
  <si>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</si>
  <si>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</si>
  <si>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</si>
  <si>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</si>
  <si>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</si>
  <si>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</si>
  <si>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</si>
  <si>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</si>
  <si>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</si>
  <si>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</si>
  <si>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</si>
  <si>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</si>
  <si>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</si>
  <si>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</si>
  <si>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</si>
  <si>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</si>
  <si>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</si>
  <si>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</si>
  <si>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</si>
  <si>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</si>
  <si>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</si>
  <si>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</si>
  <si>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</si>
  <si>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</si>
  <si>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</si>
  <si>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</si>
  <si>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</si>
  <si>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</si>
  <si>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</si>
  <si>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</si>
  <si>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</si>
  <si>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</si>
  <si>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</si>
  <si>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</si>
  <si>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</si>
  <si>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</si>
  <si>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</si>
  <si>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</si>
  <si>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</si>
  <si>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</si>
  <si>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</si>
  <si>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</si>
  <si>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</si>
  <si>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</si>
  <si>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</si>
  <si>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</si>
  <si>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</si>
  <si>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</si>
  <si>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</si>
  <si>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</si>
  <si>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</si>
  <si>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</si>
  <si>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</si>
  <si>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</si>
  <si>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</si>
  <si>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</si>
  <si>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</si>
  <si>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</si>
  <si>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</si>
  <si>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</si>
  <si>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</si>
  <si>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</si>
  <si>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</si>
  <si>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</si>
  <si>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</si>
  <si>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</si>
  <si>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</si>
  <si>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</si>
  <si>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</si>
  <si>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</si>
  <si>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</si>
  <si>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</si>
  <si>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</si>
  <si>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</si>
  <si>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</si>
  <si>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</si>
  <si>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</si>
  <si>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</si>
  <si>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</si>
  <si>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</si>
  <si>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</si>
  <si>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</si>
  <si>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</si>
  <si>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</si>
  <si>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</si>
  <si>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</si>
  <si>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</si>
  <si>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</si>
  <si>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</si>
  <si>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</si>
  <si>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</si>
  <si>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</si>
  <si>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</si>
  <si>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</si>
  <si>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</si>
  <si>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</si>
  <si>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</si>
  <si>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</si>
  <si>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</si>
  <si>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</si>
  <si>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</si>
  <si>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</si>
  <si>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</si>
  <si>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</si>
  <si>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</si>
  <si>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</si>
  <si>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</si>
  <si>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</si>
  <si>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</si>
  <si>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</si>
  <si>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</si>
  <si>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</si>
  <si>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</si>
  <si>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</si>
  <si>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</si>
  <si>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</si>
  <si>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</si>
  <si>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</si>
  <si>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</si>
  <si>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</si>
  <si>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</si>
  <si>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</si>
  <si>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</si>
  <si>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</si>
  <si>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</si>
  <si>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</si>
  <si>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</si>
  <si>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</si>
  <si>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</si>
  <si>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</si>
  <si>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</si>
  <si>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</si>
  <si>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</si>
  <si>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</si>
  <si>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</si>
  <si>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</si>
  <si>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</si>
  <si>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</si>
  <si>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</si>
  <si>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</si>
  <si>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</si>
  <si>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</si>
  <si>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</si>
  <si>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</si>
  <si>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</si>
  <si>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</si>
  <si>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</si>
  <si>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</si>
  <si>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</si>
  <si>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</si>
  <si>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</si>
  <si>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</si>
  <si>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</si>
  <si>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</si>
  <si>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</si>
  <si>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</si>
  <si>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</si>
  <si>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</si>
  <si>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</si>
  <si>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</si>
  <si>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</si>
  <si>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</si>
  <si>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</si>
  <si>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</si>
  <si>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</si>
  <si>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</si>
  <si>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</si>
  <si>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</si>
  <si>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</si>
  <si>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</si>
  <si>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</si>
  <si>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</si>
  <si>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</si>
  <si>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</si>
  <si>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</si>
  <si>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</si>
  <si>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</si>
  <si>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</si>
  <si>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</si>
  <si>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</si>
  <si>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</si>
  <si>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</si>
  <si>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</si>
  <si>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</si>
  <si>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</si>
  <si>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</si>
  <si>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</si>
  <si>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</si>
  <si>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</si>
  <si>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</si>
  <si>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</si>
  <si>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</si>
  <si>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</si>
  <si>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</si>
  <si>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</si>
  <si>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</si>
  <si>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</si>
  <si>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</si>
  <si>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</si>
  <si>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</si>
  <si>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</si>
  <si>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</si>
  <si>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</si>
  <si>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</si>
  <si>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</si>
  <si>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</si>
  <si>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</si>
  <si>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</si>
  <si>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</si>
  <si>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</si>
  <si>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</si>
  <si>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</si>
  <si>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</si>
  <si>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</si>
  <si>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</si>
  <si>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</si>
  <si>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</si>
  <si>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</si>
  <si>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</si>
  <si>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</si>
  <si>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</si>
  <si>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</si>
  <si>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</si>
  <si>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</si>
  <si>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</si>
  <si>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</si>
  <si>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</si>
  <si>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</si>
  <si>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</si>
  <si>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</si>
  <si>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</si>
  <si>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</si>
  <si>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</si>
  <si>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</si>
  <si>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</si>
  <si>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</si>
  <si>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</si>
  <si>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</si>
  <si>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</si>
  <si>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</si>
  <si>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</si>
  <si>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</si>
  <si>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</si>
  <si>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</si>
  <si>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</si>
  <si>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</si>
  <si>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</si>
  <si>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</si>
  <si>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</si>
  <si>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</si>
  <si>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</si>
  <si>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</si>
  <si>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</si>
  <si>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</si>
  <si>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</si>
  <si>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</si>
  <si>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</si>
  <si>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</si>
  <si>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</si>
  <si>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</si>
  <si>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</si>
  <si>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</si>
  <si>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</si>
  <si>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</si>
  <si>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</si>
  <si>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</si>
  <si>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</si>
  <si>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</si>
  <si>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</si>
  <si>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</si>
  <si>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</si>
  <si>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</si>
  <si>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</si>
  <si>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</si>
  <si>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</si>
  <si>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</si>
  <si>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</si>
  <si>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</si>
  <si>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</si>
  <si>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</si>
  <si>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</si>
  <si>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</si>
  <si>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</si>
  <si>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</si>
  <si>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</si>
  <si>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</si>
  <si>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</si>
  <si>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</si>
  <si>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</si>
  <si>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</si>
  <si>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</si>
  <si>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</si>
  <si>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</si>
  <si>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</si>
  <si>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</si>
  <si>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</si>
  <si>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</si>
  <si>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</si>
  <si>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</si>
  <si>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</si>
  <si>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</si>
  <si>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</si>
  <si>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</si>
  <si>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</si>
  <si>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</si>
  <si>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</si>
  <si>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</si>
  <si>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</si>
  <si>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</si>
  <si>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</si>
  <si>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</si>
  <si>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</si>
  <si>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</si>
  <si>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</si>
  <si>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</si>
  <si>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</si>
  <si>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</si>
  <si>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</si>
  <si>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</si>
  <si>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</si>
  <si>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</si>
  <si>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</si>
  <si>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</si>
  <si>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</si>
  <si>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</si>
  <si>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</si>
  <si>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</si>
  <si>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</si>
  <si>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</si>
  <si>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</si>
  <si>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</si>
  <si>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</si>
  <si>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</si>
  <si>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</si>
  <si>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</si>
  <si>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</si>
  <si>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</si>
  <si>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</si>
  <si>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</si>
  <si>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</si>
  <si>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</si>
  <si>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</si>
  <si>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</si>
  <si>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</si>
  <si>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</si>
  <si>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</si>
  <si>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</si>
  <si>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</si>
  <si>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</si>
  <si>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</si>
  <si>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</si>
  <si>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</si>
  <si>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</si>
  <si>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</si>
  <si>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</si>
  <si>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</si>
  <si>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</si>
  <si>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</si>
  <si>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</si>
  <si>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</si>
  <si>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</si>
  <si>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</si>
  <si>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</si>
  <si>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</si>
  <si>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</si>
  <si>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</si>
  <si>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</si>
  <si>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</si>
  <si>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</si>
  <si>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</si>
  <si>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</si>
  <si>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</si>
  <si>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</si>
  <si>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</si>
  <si>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</si>
  <si>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</si>
  <si>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</si>
  <si>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</si>
  <si>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</si>
  <si>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</si>
  <si>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</si>
  <si>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</si>
  <si>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</si>
  <si>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</si>
  <si>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</si>
  <si>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</si>
  <si>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</si>
  <si>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</si>
  <si>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</si>
  <si>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</si>
  <si>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</si>
  <si>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</si>
  <si>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</si>
  <si>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</si>
  <si>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</si>
  <si>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</si>
  <si>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</si>
  <si>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</si>
  <si>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</si>
  <si>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</si>
  <si>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</si>
  <si>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</si>
  <si>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</si>
  <si>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</si>
  <si>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</si>
  <si>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</si>
  <si>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</si>
  <si>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</si>
  <si>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</si>
  <si>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</si>
  <si>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</si>
  <si>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</si>
  <si>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</si>
  <si>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</si>
  <si>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</si>
  <si>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</si>
  <si>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</si>
  <si>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</si>
  <si>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</si>
  <si>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</si>
  <si>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</si>
  <si>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</si>
  <si>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</si>
  <si>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</si>
  <si>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</si>
  <si>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</si>
  <si>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</si>
  <si>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</si>
  <si>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</si>
  <si>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</si>
  <si>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</si>
  <si>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</si>
  <si>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</si>
  <si>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</si>
  <si>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</si>
  <si>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</si>
  <si>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</si>
  <si>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</si>
  <si>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</si>
  <si>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</si>
  <si>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</si>
  <si>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</si>
  <si>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</si>
  <si>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</si>
  <si>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</si>
  <si>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</si>
  <si>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</si>
  <si>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</si>
  <si>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</si>
  <si>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</si>
  <si>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</si>
  <si>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</si>
  <si>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</si>
  <si>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</si>
  <si>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</si>
  <si>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</si>
  <si>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</si>
  <si>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</si>
  <si>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</si>
  <si>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</si>
  <si>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</si>
  <si>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</si>
  <si>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</si>
  <si>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</si>
  <si>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</si>
  <si>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</si>
  <si>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</si>
  <si>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</si>
  <si>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</si>
  <si>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</si>
  <si>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</si>
  <si>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</si>
  <si>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</si>
  <si>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</si>
  <si>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</si>
  <si>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</si>
  <si>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</si>
  <si>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</si>
  <si>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</si>
  <si>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</si>
  <si>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</si>
  <si>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</si>
  <si>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</si>
  <si>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</si>
  <si>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</si>
  <si>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</si>
  <si>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</si>
  <si>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</si>
  <si>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</si>
  <si>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</si>
  <si>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</si>
  <si>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</si>
  <si>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</si>
  <si>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</si>
  <si>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</si>
  <si>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</si>
  <si>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</si>
  <si>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</si>
  <si>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</si>
  <si>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</si>
  <si>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</si>
  <si>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</si>
  <si>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</si>
  <si>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</si>
  <si>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</si>
  <si>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</si>
  <si>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</si>
  <si>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</si>
  <si>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</si>
  <si>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</si>
  <si>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</si>
  <si>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</si>
  <si>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</si>
  <si>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</si>
  <si>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</si>
  <si>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</si>
  <si>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</si>
  <si>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</si>
  <si>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</si>
  <si>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</si>
  <si>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</si>
  <si>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</si>
  <si>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</si>
  <si>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</si>
  <si>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</si>
  <si>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</si>
  <si>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</si>
  <si>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</si>
  <si>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</si>
  <si>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</si>
  <si>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</si>
  <si>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</si>
  <si>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</si>
  <si>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</si>
  <si>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</si>
  <si>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</si>
  <si>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</si>
  <si>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</si>
  <si>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</si>
  <si>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</si>
  <si>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</si>
  <si>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</si>
  <si>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</si>
  <si>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</si>
  <si>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</si>
  <si>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</si>
  <si>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</si>
  <si>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</si>
  <si>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</si>
  <si>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</si>
  <si>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</si>
  <si>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</si>
  <si>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</si>
  <si>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</si>
  <si>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</si>
  <si>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</si>
  <si>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</si>
  <si>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</si>
  <si>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</si>
  <si>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</si>
  <si>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</si>
  <si>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</si>
  <si>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</si>
  <si>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</si>
  <si>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</si>
  <si>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</si>
  <si>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</si>
  <si>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</si>
  <si>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</si>
  <si>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</si>
  <si>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</si>
  <si>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</si>
  <si>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</si>
  <si>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</si>
  <si>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</si>
  <si>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</si>
  <si>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</si>
  <si>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</si>
  <si>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</si>
  <si>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</si>
  <si>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</si>
  <si>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</si>
  <si>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</si>
  <si>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</si>
  <si>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</si>
  <si>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</si>
  <si>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</si>
  <si>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</si>
  <si>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</si>
  <si>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</si>
  <si>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</si>
  <si>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</si>
  <si>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</si>
  <si>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</si>
  <si>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</si>
  <si>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</si>
  <si>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</si>
  <si>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</si>
  <si>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</si>
  <si>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</si>
  <si>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</si>
  <si>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</si>
  <si>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</si>
  <si>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</si>
  <si>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</si>
  <si>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</si>
  <si>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</si>
  <si>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</si>
  <si>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</si>
  <si>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</si>
  <si>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</si>
  <si>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</si>
  <si>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</si>
  <si>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</si>
  <si>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</si>
  <si>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</si>
  <si>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</si>
  <si>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</si>
  <si>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</si>
  <si>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</si>
  <si>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</si>
  <si>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</si>
  <si>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</si>
  <si>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</si>
  <si>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</si>
  <si>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</si>
  <si>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</si>
  <si>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</si>
  <si>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</si>
  <si>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</si>
  <si>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</si>
  <si>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</si>
  <si>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</si>
  <si>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</si>
  <si>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</si>
  <si>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</si>
  <si>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</si>
  <si>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</si>
  <si>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</si>
  <si>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</si>
  <si>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</si>
  <si>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</si>
  <si>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</si>
  <si>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</si>
  <si>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</si>
  <si>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</si>
  <si>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</si>
  <si>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</si>
  <si>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</si>
  <si>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</si>
  <si>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</si>
  <si>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</si>
  <si>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</si>
  <si>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</si>
  <si>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</si>
  <si>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</si>
  <si>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</si>
  <si>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</si>
  <si>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</si>
  <si>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</si>
  <si>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</si>
  <si>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</si>
  <si>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</si>
  <si>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</si>
  <si>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</si>
  <si>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</si>
  <si>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</si>
  <si>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</si>
  <si>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</si>
  <si>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</si>
  <si>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</si>
  <si>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</si>
  <si>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</si>
  <si>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</si>
  <si>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</si>
  <si>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</si>
  <si>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</si>
  <si>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</si>
  <si>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</si>
  <si>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</si>
  <si>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</si>
  <si>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</si>
  <si>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</si>
  <si>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</si>
  <si>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</si>
  <si>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</si>
  <si>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</si>
  <si>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</si>
  <si>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</si>
  <si>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</si>
  <si>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</si>
  <si>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</si>
  <si>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</si>
  <si>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</si>
  <si>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</si>
  <si>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</si>
  <si>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</si>
  <si>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</si>
  <si>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</si>
  <si>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</si>
  <si>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</si>
  <si>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</si>
  <si>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</si>
  <si>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</si>
  <si>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</si>
  <si>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</si>
  <si>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</si>
  <si>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</si>
  <si>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</si>
  <si>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</si>
  <si>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</si>
  <si>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</si>
  <si>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</si>
  <si>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</si>
  <si>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</si>
  <si>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</si>
  <si>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</si>
  <si>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</si>
  <si>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</si>
  <si>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</si>
  <si>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</si>
  <si>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</si>
  <si>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</si>
  <si>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</si>
  <si>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</si>
  <si>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</si>
  <si>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</si>
  <si>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</si>
  <si>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</si>
  <si>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</si>
  <si>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</si>
  <si>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</si>
  <si>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</si>
  <si>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</si>
  <si>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</si>
  <si>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</si>
  <si>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</si>
  <si>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</si>
  <si>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</si>
  <si>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</si>
  <si>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</si>
  <si>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</si>
  <si>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</si>
  <si>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</si>
  <si>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</si>
  <si>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</si>
  <si>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</si>
  <si>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</si>
  <si>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</si>
  <si>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</si>
  <si>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</si>
  <si>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</si>
  <si>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</si>
  <si>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</si>
  <si>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</si>
  <si>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</si>
  <si>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</si>
  <si>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</si>
  <si>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</si>
  <si>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</si>
  <si>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</si>
  <si>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</si>
  <si>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</si>
  <si>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</si>
  <si>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</si>
  <si>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</si>
  <si>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</si>
  <si>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</si>
  <si>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</si>
  <si>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</si>
  <si>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</si>
  <si>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</si>
  <si>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</si>
  <si>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</si>
  <si>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</si>
  <si>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</si>
  <si>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</si>
  <si>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</si>
  <si>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</si>
  <si>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</si>
  <si>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</si>
  <si>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</si>
  <si>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</si>
  <si>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</si>
  <si>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</si>
  <si>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</si>
  <si>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</si>
  <si>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</si>
  <si>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</si>
  <si>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</si>
  <si>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</si>
  <si>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</si>
  <si>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</si>
  <si>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</si>
  <si>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</si>
  <si>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</si>
  <si>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</si>
  <si>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</si>
  <si>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</si>
  <si>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</si>
  <si>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</si>
  <si>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</si>
  <si>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</si>
  <si>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</si>
  <si>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</si>
  <si>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</si>
  <si>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</si>
  <si>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</si>
  <si>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</si>
  <si>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</si>
  <si>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</si>
  <si>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</si>
  <si>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</si>
  <si>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</si>
  <si>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</si>
  <si>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</si>
  <si>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</si>
  <si>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</si>
  <si>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</si>
  <si>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</si>
  <si>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</si>
  <si>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</si>
  <si>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</si>
  <si>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</si>
  <si>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</si>
  <si>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</si>
  <si>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</si>
  <si>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</si>
  <si>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</si>
  <si>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</si>
  <si>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</si>
  <si>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</si>
  <si>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</si>
  <si>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</si>
  <si>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</si>
  <si>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</si>
  <si>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</si>
  <si>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</si>
  <si>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</si>
  <si>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</si>
  <si>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</si>
  <si>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</si>
  <si>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</si>
  <si>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</si>
  <si>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</si>
  <si>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</si>
  <si>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</si>
  <si>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</si>
  <si>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</si>
  <si>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</si>
  <si>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</si>
  <si>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</si>
  <si>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</si>
  <si>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</si>
  <si>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</si>
  <si>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</si>
  <si>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</si>
  <si>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</si>
  <si>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</si>
  <si>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</si>
  <si>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</si>
  <si>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</si>
  <si>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</si>
  <si>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</si>
  <si>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</si>
  <si>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</si>
  <si>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</si>
  <si>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</si>
  <si>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</si>
  <si>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</si>
  <si>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</si>
  <si>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</si>
  <si>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</si>
  <si>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</si>
  <si>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</si>
  <si>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</si>
  <si>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</si>
  <si>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</si>
  <si>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</si>
  <si>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</si>
  <si>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</si>
  <si>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</si>
  <si>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</si>
  <si>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</si>
  <si>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</si>
  <si>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</si>
  <si>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</si>
  <si>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</si>
  <si>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</si>
  <si>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</si>
  <si>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</si>
  <si>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</si>
  <si>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</si>
  <si>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</si>
  <si>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</si>
  <si>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</si>
  <si>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</si>
  <si>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</si>
  <si>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</si>
  <si>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</si>
  <si>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</si>
  <si>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</si>
  <si>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</si>
  <si>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</si>
  <si>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</si>
  <si>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</si>
  <si>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</si>
  <si>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</si>
  <si>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</si>
  <si>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</si>
  <si>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</si>
  <si>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</si>
  <si>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</si>
  <si>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</si>
  <si>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</si>
  <si>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</si>
  <si>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</si>
  <si>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</si>
  <si>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</si>
  <si>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</si>
  <si>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</si>
  <si>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</si>
  <si>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</si>
  <si>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</si>
  <si>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</si>
  <si>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</si>
  <si>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</si>
  <si>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</si>
  <si>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</si>
  <si>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</si>
  <si>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</si>
  <si>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</si>
  <si>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</si>
  <si>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</si>
  <si>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</si>
  <si>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</si>
  <si>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</si>
  <si>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</si>
  <si>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</si>
  <si>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</si>
  <si>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</si>
  <si>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</si>
  <si>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</si>
  <si>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</si>
  <si>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</si>
  <si>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</si>
  <si>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</si>
  <si>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</si>
  <si>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</si>
  <si>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</si>
  <si>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</si>
  <si>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</si>
  <si>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</si>
  <si>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</si>
  <si>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</si>
  <si>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</si>
  <si>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</si>
  <si>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</si>
  <si>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</si>
  <si>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</si>
  <si>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</si>
  <si>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</si>
  <si>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</si>
  <si>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</si>
  <si>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</si>
  <si>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</si>
  <si>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</si>
  <si>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</si>
  <si>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</si>
  <si>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</si>
  <si>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</si>
  <si>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</si>
  <si>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</si>
  <si>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</si>
  <si>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</si>
  <si>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</si>
  <si>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</si>
  <si>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</si>
  <si>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</si>
  <si>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</si>
  <si>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</si>
  <si>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</si>
  <si>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</si>
  <si>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</si>
  <si>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</si>
  <si>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</si>
  <si>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</si>
  <si>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</si>
  <si>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</si>
  <si>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</si>
  <si>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</si>
  <si>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</si>
  <si>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</si>
  <si>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</si>
  <si>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</si>
  <si>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</si>
  <si>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</si>
  <si>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</si>
  <si>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</si>
  <si>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</si>
  <si>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</si>
  <si>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</si>
  <si>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</si>
  <si>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</si>
  <si>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</si>
  <si>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</si>
  <si>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</si>
  <si>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</si>
  <si>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</si>
  <si>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</si>
  <si>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</si>
  <si>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</si>
  <si>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</si>
  <si>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</si>
  <si>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</si>
  <si>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</si>
  <si>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</si>
  <si>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</si>
  <si>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</si>
  <si>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</si>
  <si>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</si>
  <si>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</si>
  <si>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</si>
  <si>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</si>
  <si>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</si>
  <si>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</si>
  <si>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</si>
  <si>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</si>
  <si>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</si>
  <si>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</si>
  <si>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</si>
  <si>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</si>
  <si>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</si>
  <si>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</si>
  <si>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</si>
  <si>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</si>
  <si>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</si>
  <si>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</si>
  <si>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</si>
  <si>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</si>
  <si>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</si>
  <si>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</si>
  <si>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</si>
  <si>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</si>
  <si>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</si>
  <si>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</si>
  <si>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</si>
  <si>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</si>
  <si>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</si>
  <si>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</si>
  <si>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</si>
  <si>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</si>
  <si>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</si>
  <si>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</si>
  <si>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</si>
  <si>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</si>
  <si>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</si>
  <si>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</si>
  <si>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</si>
  <si>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</si>
  <si>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</si>
  <si>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</si>
  <si>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</si>
  <si>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</si>
  <si>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</si>
  <si>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</si>
  <si>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</si>
  <si>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</si>
  <si>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</si>
  <si>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</si>
  <si>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</si>
  <si>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</si>
  <si>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</si>
  <si>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</si>
  <si>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</si>
  <si>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</si>
  <si>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</si>
  <si>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</si>
  <si>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</si>
  <si>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</si>
  <si>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</si>
  <si>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</si>
  <si>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</si>
  <si>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</si>
  <si>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</si>
  <si>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</si>
  <si>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</si>
  <si>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</si>
  <si>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</si>
  <si>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</si>
  <si>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</si>
  <si>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</si>
  <si>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</si>
  <si>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</si>
  <si>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</si>
  <si>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</si>
  <si>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</si>
  <si>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</si>
  <si>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</si>
  <si>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</si>
  <si>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</si>
  <si>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</si>
  <si>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</si>
  <si>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</si>
  <si>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</si>
  <si>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</si>
  <si>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</si>
  <si>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</si>
  <si>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</si>
  <si>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</si>
  <si>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</si>
  <si>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</si>
  <si>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</si>
  <si>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</si>
  <si>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</si>
  <si>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</si>
  <si>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</si>
  <si>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</si>
  <si>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</si>
  <si>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</si>
  <si>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</si>
  <si>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</si>
  <si>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</si>
  <si>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</si>
  <si>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</si>
  <si>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</si>
  <si>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</si>
  <si>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</si>
  <si>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</si>
  <si>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</si>
  <si>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</si>
  <si>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</si>
  <si>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</si>
  <si>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</si>
  <si>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</si>
  <si>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</si>
  <si>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</si>
  <si>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</si>
  <si>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</si>
  <si>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</si>
  <si>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</si>
  <si>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</si>
  <si>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</si>
  <si>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</si>
  <si>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</si>
  <si>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</si>
  <si>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</si>
  <si>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</si>
  <si>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</si>
  <si>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</si>
  <si>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</si>
  <si>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</si>
  <si>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</si>
  <si>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</si>
  <si>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</si>
  <si>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</si>
  <si>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</si>
  <si>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</si>
  <si>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</si>
  <si>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</si>
  <si>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</si>
  <si>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</si>
  <si>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</si>
  <si>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</si>
  <si>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</si>
  <si>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</si>
  <si>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</si>
  <si>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</si>
  <si>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</si>
  <si>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</si>
  <si>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</si>
  <si>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</si>
  <si>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</si>
  <si>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</si>
  <si>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</si>
  <si>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</si>
  <si>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</si>
  <si>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</si>
  <si>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</si>
  <si>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</si>
  <si>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</si>
  <si>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</si>
  <si>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</si>
  <si>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</si>
  <si>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</si>
  <si>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</si>
  <si>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</si>
  <si>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</si>
  <si>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</si>
  <si>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</si>
  <si>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</si>
  <si>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</si>
  <si>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</si>
  <si>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</si>
  <si>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</si>
  <si>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</si>
  <si>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</si>
  <si>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</si>
  <si>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</si>
  <si>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</si>
  <si>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</si>
  <si>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</si>
  <si>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</si>
  <si>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</si>
  <si>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</si>
  <si>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</si>
  <si>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</si>
  <si>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</si>
  <si>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</si>
  <si>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</si>
  <si>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</si>
  <si>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</si>
  <si>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</si>
  <si>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</si>
  <si>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</si>
  <si>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</si>
  <si>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</si>
  <si>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</si>
  <si>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</si>
  <si>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</si>
  <si>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</si>
  <si>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</si>
  <si>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</si>
  <si>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</si>
  <si>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</si>
  <si>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</si>
  <si>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</si>
  <si>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</si>
  <si>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</si>
  <si>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</si>
  <si>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</si>
  <si>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</si>
  <si>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</si>
  <si>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</si>
  <si>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</si>
  <si>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</si>
  <si>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</si>
  <si>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</si>
  <si>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</si>
  <si>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</si>
  <si>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</si>
  <si>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</si>
  <si>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</si>
  <si>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</si>
  <si>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</si>
  <si>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</si>
  <si>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</si>
  <si>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</si>
  <si>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</si>
  <si>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</si>
  <si>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</si>
  <si>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</si>
  <si>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</si>
  <si>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</si>
  <si>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</si>
  <si>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</si>
  <si>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</si>
  <si>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</si>
  <si>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</si>
  <si>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</si>
  <si>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</si>
  <si>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</si>
  <si>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</si>
  <si>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</si>
  <si>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</si>
  <si>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</si>
  <si>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</si>
  <si>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</si>
  <si>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</si>
  <si>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</si>
  <si>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</si>
  <si>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</si>
  <si>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</si>
  <si>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</si>
  <si>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</si>
  <si>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</si>
  <si>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</si>
  <si>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</si>
  <si>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</si>
  <si>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</si>
  <si>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</si>
  <si>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</si>
  <si>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</si>
  <si>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</si>
  <si>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</si>
  <si>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</si>
  <si>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</si>
  <si>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</si>
  <si>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</si>
  <si>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</si>
  <si>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</si>
  <si>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</si>
  <si>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</si>
  <si>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</si>
  <si>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</si>
  <si>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</si>
  <si>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</si>
  <si>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</si>
  <si>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</si>
  <si>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</si>
  <si>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</si>
  <si>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</si>
  <si>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</si>
  <si>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</si>
  <si>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</si>
  <si>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</si>
  <si>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</si>
  <si>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</si>
  <si>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</si>
  <si>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</si>
  <si>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</si>
  <si>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</si>
  <si>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</si>
  <si>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</si>
  <si>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</si>
  <si>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</si>
  <si>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</si>
  <si>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</si>
  <si>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</si>
  <si>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</si>
  <si>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</si>
  <si>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</si>
  <si>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</si>
  <si>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</si>
  <si>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</si>
  <si>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</si>
  <si>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</si>
  <si>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</si>
  <si>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</si>
  <si>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</si>
  <si>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</si>
  <si>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</si>
  <si>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</si>
  <si>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</si>
  <si>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</si>
  <si>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</si>
  <si>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</si>
  <si>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</si>
  <si>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</si>
  <si>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</si>
  <si>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</si>
  <si>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</si>
  <si>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</si>
  <si>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</si>
  <si>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</si>
  <si>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</si>
  <si>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</si>
  <si>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</si>
  <si>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</si>
  <si>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</si>
  <si>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</si>
  <si>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</si>
  <si>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</si>
  <si>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</si>
  <si>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</si>
  <si>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</si>
  <si>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</si>
  <si>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</si>
  <si>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</si>
  <si>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</si>
  <si>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</si>
  <si>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</si>
  <si>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</si>
  <si>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</si>
  <si>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</si>
  <si>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</si>
  <si>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</si>
  <si>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</si>
  <si>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</si>
  <si>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</si>
  <si>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</si>
  <si>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</si>
  <si>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</si>
  <si>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</si>
  <si>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</si>
  <si>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</si>
  <si>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</si>
  <si>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</si>
  <si>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</si>
  <si>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</si>
  <si>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</si>
  <si>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</si>
  <si>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</si>
  <si>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</si>
  <si>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</si>
  <si>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</si>
  <si>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</si>
  <si>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</si>
  <si>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</si>
  <si>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</si>
  <si>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</si>
  <si>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</si>
  <si>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</si>
  <si>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</si>
  <si>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</si>
  <si>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</si>
  <si>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</si>
  <si>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</si>
  <si>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</si>
  <si>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</si>
  <si>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</si>
  <si>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</si>
  <si>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</si>
  <si>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</si>
  <si>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</si>
  <si>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</si>
  <si>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</si>
  <si>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</si>
  <si>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</si>
  <si>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</si>
  <si>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</si>
  <si>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</si>
  <si>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</si>
  <si>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</si>
  <si>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</si>
  <si>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</si>
  <si>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</si>
  <si>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</si>
  <si>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</si>
  <si>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</si>
  <si>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</si>
  <si>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</si>
  <si>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</si>
  <si>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</si>
  <si>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</si>
  <si>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</si>
  <si>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</si>
  <si>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</si>
  <si>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</si>
  <si>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</si>
  <si>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</si>
  <si>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</si>
  <si>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</si>
  <si>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</si>
  <si>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</si>
  <si>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</si>
  <si>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</si>
  <si>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</si>
  <si>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</si>
  <si>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</si>
  <si>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</si>
  <si>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</si>
  <si>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</si>
  <si>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</si>
  <si>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</si>
  <si>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</si>
  <si>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</si>
  <si>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</si>
  <si>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</si>
  <si>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</si>
  <si>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</si>
  <si>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</si>
  <si>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</si>
  <si>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</si>
  <si>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</si>
  <si>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</si>
  <si>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</si>
  <si>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</si>
  <si>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</si>
  <si>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</si>
  <si>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</si>
  <si>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</si>
  <si>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</si>
  <si>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</si>
  <si>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</si>
  <si>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</si>
  <si>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</si>
  <si>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</si>
  <si>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</si>
  <si>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</si>
  <si>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</si>
  <si>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</si>
  <si>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</si>
  <si>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</si>
  <si>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</si>
  <si>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</si>
  <si>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</si>
  <si>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</si>
  <si>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</si>
  <si>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</si>
  <si>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</si>
  <si>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</si>
  <si>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</si>
  <si>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</si>
  <si>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</si>
  <si>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</si>
  <si>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</si>
  <si>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</si>
  <si>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</si>
  <si>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</si>
  <si>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</si>
  <si>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</si>
  <si>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</si>
  <si>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</si>
  <si>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</si>
  <si>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</si>
  <si>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</si>
  <si>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</si>
  <si>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</si>
  <si>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</si>
  <si>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</si>
  <si>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</si>
  <si>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</si>
  <si>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</si>
  <si>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</si>
  <si>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</si>
  <si>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</si>
  <si>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</si>
  <si>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</si>
  <si>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</si>
  <si>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</si>
  <si>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</si>
  <si>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</si>
  <si>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</si>
  <si>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</si>
  <si>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</si>
  <si>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</si>
  <si>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</si>
  <si>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</si>
  <si>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</si>
  <si>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</si>
  <si>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</si>
  <si>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</si>
  <si>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</si>
  <si>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</si>
  <si>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</si>
  <si>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</si>
  <si>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</si>
  <si>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</si>
  <si>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</si>
  <si>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</si>
  <si>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</si>
  <si>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</si>
  <si>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</si>
  <si>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</si>
  <si>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</si>
  <si>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</si>
  <si>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</si>
  <si>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</si>
  <si>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</si>
  <si>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</si>
  <si>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</si>
  <si>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</si>
  <si>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</si>
  <si>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</si>
  <si>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</si>
  <si>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</si>
  <si>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</si>
  <si>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</si>
  <si>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</si>
  <si>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</si>
  <si>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</si>
  <si>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</si>
  <si>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</si>
  <si>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</si>
  <si>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</si>
  <si>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</si>
  <si>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</si>
  <si>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</si>
  <si>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</si>
  <si>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</si>
  <si>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</si>
  <si>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</si>
  <si>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</si>
  <si>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</si>
  <si>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</si>
  <si>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</si>
  <si>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</si>
  <si>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</si>
  <si>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</si>
  <si>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</si>
  <si>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</si>
  <si>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</si>
  <si>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</si>
  <si>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</si>
  <si>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</si>
  <si>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</si>
  <si>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</si>
  <si>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</si>
  <si>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</si>
  <si>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</si>
  <si>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</si>
  <si>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</si>
  <si>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</si>
  <si>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</si>
  <si>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</si>
  <si>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</si>
  <si>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</si>
  <si>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</si>
  <si>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</si>
  <si>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</si>
  <si>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</si>
  <si>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</si>
  <si>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</si>
  <si>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</si>
  <si>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</si>
  <si>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</si>
  <si>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</si>
  <si>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</si>
  <si>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</si>
  <si>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</si>
  <si>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</si>
  <si>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</si>
  <si>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</si>
  <si>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</si>
  <si>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</si>
  <si>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</si>
  <si>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</si>
  <si>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</si>
  <si>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</si>
  <si>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</si>
  <si>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</si>
  <si>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</si>
  <si>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</si>
  <si>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</si>
  <si>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</si>
  <si>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</si>
  <si>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</si>
  <si>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</si>
  <si>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</si>
  <si>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</si>
  <si>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</si>
  <si>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</si>
  <si>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</si>
  <si>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</si>
  <si>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</si>
  <si>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</si>
  <si>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</si>
  <si>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</si>
  <si>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</si>
  <si>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</si>
  <si>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</si>
  <si>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</si>
  <si>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</si>
  <si>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</si>
  <si>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</si>
  <si>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</si>
  <si>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</si>
  <si>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</si>
  <si>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</si>
  <si>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</si>
  <si>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</si>
  <si>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</si>
  <si>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</si>
  <si>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</si>
  <si>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</si>
  <si>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</si>
  <si>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</si>
  <si>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</si>
  <si>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</si>
  <si>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</si>
  <si>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</si>
  <si>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</si>
  <si>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</si>
  <si>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</si>
  <si>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</si>
  <si>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</si>
  <si>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</si>
  <si>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</si>
  <si>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</si>
  <si>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</si>
  <si>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</si>
  <si>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</si>
  <si>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</si>
  <si>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</si>
  <si>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</si>
  <si>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</si>
  <si>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</si>
  <si>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</si>
  <si>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</si>
  <si>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</si>
  <si>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</si>
  <si>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</si>
  <si>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</si>
  <si>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</si>
  <si>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</si>
  <si>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</si>
  <si>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</si>
  <si>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</si>
  <si>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</si>
  <si>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</si>
  <si>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</si>
  <si>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</si>
  <si>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</si>
  <si>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</si>
  <si>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</si>
  <si>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</si>
  <si>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</si>
  <si>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</si>
  <si>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</si>
  <si>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</si>
  <si>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</si>
  <si>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</si>
  <si>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</si>
  <si>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</si>
  <si>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</si>
  <si>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</si>
  <si>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</si>
  <si>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</si>
  <si>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</si>
  <si>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</si>
  <si>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</si>
  <si>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</si>
  <si>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</si>
  <si>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</si>
  <si>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</si>
  <si>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</si>
  <si>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</si>
  <si>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</si>
  <si>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</si>
  <si>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</si>
  <si>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</si>
  <si>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</si>
  <si>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</si>
  <si>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</si>
  <si>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</si>
  <si>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</si>
  <si>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</si>
  <si>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</si>
  <si>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</si>
  <si>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</si>
  <si>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</si>
  <si>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</si>
  <si>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</si>
  <si>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</si>
  <si>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</si>
  <si>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</si>
  <si>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</si>
  <si>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</si>
  <si>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</si>
  <si>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</si>
  <si>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</si>
  <si>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</si>
  <si>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</si>
  <si>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</si>
  <si>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</si>
  <si>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</si>
  <si>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</si>
  <si>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</si>
  <si>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</si>
  <si>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</si>
  <si>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</si>
  <si>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</si>
  <si>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</si>
  <si>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</si>
  <si>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</si>
  <si>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</si>
  <si>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</si>
  <si>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</si>
  <si>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</si>
  <si>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</si>
  <si>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</si>
  <si>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</si>
  <si>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</si>
  <si>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</si>
  <si>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</si>
  <si>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</si>
  <si>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</si>
  <si>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</si>
  <si>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</si>
  <si>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</si>
  <si>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</si>
  <si>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</si>
  <si>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</si>
  <si>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</si>
  <si>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</si>
  <si>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</si>
  <si>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</si>
  <si>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</si>
  <si>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</si>
  <si>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</si>
  <si>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</si>
  <si>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</si>
  <si>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</si>
  <si>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</si>
  <si>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</si>
  <si>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</si>
  <si>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</si>
  <si>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</si>
  <si>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</si>
  <si>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</si>
  <si>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</si>
  <si>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</si>
  <si>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</si>
  <si>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</si>
  <si>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</si>
  <si>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</si>
  <si>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</si>
  <si>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</si>
  <si>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</si>
  <si>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</si>
  <si>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</si>
  <si>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</si>
  <si>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</si>
  <si>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</si>
  <si>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</si>
  <si>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</si>
  <si>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</si>
  <si>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</si>
  <si>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</si>
  <si>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</si>
  <si>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</si>
  <si>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</si>
  <si>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</si>
  <si>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</si>
  <si>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</si>
  <si>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</si>
  <si>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</si>
  <si>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</si>
  <si>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</si>
  <si>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</si>
  <si>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</si>
  <si>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</si>
  <si>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</si>
  <si>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</si>
  <si>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</si>
  <si>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</si>
  <si>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</si>
  <si>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25 mins</t>
  </si>
  <si>
    <t>PCM-20251031-00000439</t>
  </si>
  <si>
    <t>SDy0737</t>
  </si>
  <si>
    <t>120 mins</t>
  </si>
  <si>
    <t>PCM-20251031-00000455</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</si>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</sst>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9" totalsRowShown="0" headerRowDxfId="48" dataDxfId="47" headerRowBorderDxfId="45" tableBorderDxfId="46" totalsRowBorderDxfId="44">
  <autoFilter ref="A1:L1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9" totalsRowShown="0" headerRowDxfId="15" dataDxfId="14" headerRowBorderDxfId="12" tableBorderDxfId="13">
  <autoFilter ref="A1:L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298.47799479166861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45961.426420717595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45961.426420717595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45961.426420717595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45961.426420717595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45961.426420717595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45961.426420717595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45961.426420717595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45961.426420717595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45961.426420717595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45961.426420717595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45961.426420717595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45961.426420717595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45961.426420717595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45961.426420717595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45961.426420717595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45961.426420717595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45961.426420717595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45961.426420717595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45961.426420717595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45961.426420717595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45961.426420717595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45961.426420717595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45961.426420717595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45961.426420717595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45961.426420717595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45961.426420717595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45961.426420717595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45961.426420717595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45961.426420717595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45961.426420717595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45961.426420717595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45961.426420717595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45961.426420717595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45961.426420717595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45961.426420717595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45961.426420717595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45961.426420717595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45961.426420717595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45961.426420717595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45961.426420717595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45961.426420717595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45961.426420717595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45961.426420717595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45961.426420717595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45961.426420717595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45961.426420717595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45961.426420717595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45961.426420717595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45961.426420717595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45961.426420717595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45961.426420717595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45961.426420717595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45961.426420717595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45961.426420717595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45961.426420717595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45961.426420717595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45961.426420717595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45961.426420717595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45961.426420717595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45961.426420717595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45961.426420717595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45961.426420717595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45961.426420717595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45961.426420717595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45961.426420717595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45961.426420717595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45961.426420717595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45961.426420717595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45961.426420717595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45961.426420717595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45961.426420717595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45961.426420717595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45961.426420717595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45961.426420717595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45961.426420717595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45961.426420717595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45961.426420717595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45961.426420717595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45961.426420717595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45961.426420717595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45961.426420717595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45961.426420717595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45961.426420717595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45961.426420717595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45961.426420717595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45961.426420717595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45961.426420717595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45961.426420717595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45961.426420717595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45961.426420717595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45961.426420717595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45961.426420717595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45961.426420717595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45961.426420717595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45961.426420717595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45961.426420717595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45961.426420717595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45961.426420717595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45961.426420717595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45961.426420717595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45961.426420717595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45961.426420717595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45961.426420717595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45961.426420717595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45961.426420717595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45961.426420717595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45961.426420717595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45961.426420717595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45961.426420717595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45961.426420717595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45961.426420717595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45961.426420717595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45961.426420717595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45961.426420717595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45961.426420717595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45961.426420717595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45961.426420717595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45961.426420717595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45961.426420717595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45961.426420717595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45961.426420717595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45961.426420717595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45961.426420717595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45961.426420717595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45961.426420717595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45961.426420717595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45961.426420717595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45961.426420717595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5C1CBACD-BFA6-4961-A227-D0F9732D3BF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J11" sqref="J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136.42658275463327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2.6843373842639267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45961.426420717595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45961.426420717595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45961.426420717595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45961.426420717595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45961.426420717595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45961.426420717595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45961.426420717595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45961.426420717595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45961.426420717595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45961.426420717595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45961.426420717595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45961.426420717595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45961.426420717595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45961.426420717595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45961.426420717595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45961.426420717595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45961.426420717595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45961.426420717595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45961.426420717595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45961.426420717595</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45961.426420717595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45961.426420717595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45961.426420717595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45961.426420717595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45961.426420717595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45961.426420717595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45961.426420717595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45961.426420717595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45961.426420717595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45961.426420717595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45961.426420717595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45961.426420717595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45961.426420717595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45961.426420717595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45961.426420717595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45961.426420717595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45961.426420717595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45961.426420717595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45961.426420717595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45961.426420717595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45961.426420717595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45961.426420717595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45961.426420717595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45961.426420717595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45961.426420717595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45961.426420717595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45961.426420717595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45961.426420717595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45961.426420717595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45961.426420717595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45961.426420717595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45961.426420717595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45961.426420717595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45961.426420717595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45961.426420717595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45961.426420717595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45961.426420717595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45961.426420717595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45961.426420717595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45961.426420717595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45961.426420717595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45961.426420717595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45961.426420717595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45961.426420717595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45961.426420717595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45961.426420717595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45961.426420717595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45961.426420717595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45961.426420717595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45961.426420717595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45961.426420717595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45961.426420717595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45961.426420717595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45961.426420717595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45961.426420717595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45961.426420717595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45961.426420717595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45961.426420717595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45961.426420717595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45961.426420717595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45961.426420717595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45961.426420717595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45961.426420717595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45961.426420717595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45961.426420717595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45961.426420717595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45961.426420717595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45961.426420717595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45961.426420717595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45961.426420717595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45961.426420717595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45961.426420717595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45961.426420717595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45961.426420717595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45961.426420717595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45961.426420717595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45961.426420717595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45961.426420717595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45961.426420717595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45961.426420717595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45961.426420717595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45961.426420717595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45961.426420717595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45961.426420717595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45961.426420717595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45961.426420717595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45961.426420717595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45961.426420717595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45961.426420717595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45961.426420717595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45961.426420717595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45961.426420717595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45961.426420717595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45961.426420717595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45961.426420717595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45961.426420717595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45961.426420717595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45961.426420717595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45961.426420717595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45961.426420717595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45961.426420717595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45961.426420717595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45961.426420717595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45961.426420717595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45961.426420717595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45961.426420717595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45961.426420717595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45961.426420717595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45961.426420717595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45961.426420717595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45961.426420717595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45961.426420717595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45961.426420717595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45961.426420717595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45961.426420717595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45961.426420717595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45961.426420717595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45961.426420717595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45961.426420717595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45961.426420717595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45961.426420717595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45961.426420717595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45961.426420717595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45961.426420717595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45961.426420717595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45961.426420717595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45961.426420717595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45961.426420717595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45961.426420717595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45961.426420717595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45961.426420717595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45961.426420717595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45961.426420717595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45961.426420717595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45961.426420717595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45961.426420717595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45961.426420717595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45961.426420717595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45961.426420717595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45961.426420717595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45961.426420717595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45961.426420717595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45961.426420717595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45961.426420717595</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45961.426420717595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45961.426420717595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45961.426420717595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45961.426420717595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45961.426420717595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45961.426420717595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45961.426420717595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45961.426420717595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45961.426420717595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45961.426420717595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45961.426420717595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45961.426420717595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45961.426420717595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45961.426420717595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45961.426420717595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45961.426420717595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45961.426420717595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45961.426420717595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45961.426420717595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45961.426420717595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45961.426420717595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45961.426420717595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45961.426420717595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45961.426420717595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45961.426420717595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45961.426420717595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45961.426420717595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45961.426420717595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45961.426420717595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45961.426420717595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45961.426420717595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45961.426420717595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45961.426420717595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45961.426420717595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45961.426420717595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45961.426420717595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45961.426420717595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45961.426420717595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45961.426420717595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45961.426420717595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45961.426420717595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45961.426420717595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45961.426420717595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45961.426420717595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45961.426420717595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45961.426420717595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45961.426420717595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45961.426420717595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45961.426420717595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45961.426420717595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45961.426420717595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45961.426420717595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45961.426420717595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45961.426420717595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45961.426420717595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45961.426420717595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45961.426420717595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45961.426420717595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45961.426420717595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45961.426420717595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45961.426420717595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45961.426420717595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45961.426420717595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45961.426420717595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45961.426420717595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45961.426420717595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45961.426420717595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45961.426420717595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45961.426420717595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45961.426420717595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45961.426420717595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45961.426420717595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45961.426420717595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45961.426420717595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45961.426420717595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45961.426420717595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45961.426420717595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45961.426420717595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45961.426420717595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45961.426420717595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45961.426420717595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45961.426420717595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45961.426420717595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45961.426420717595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45961.426420717595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45961.426420717595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45961.426420717595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45961.426420717595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45961.426420717595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45961.426420717595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45961.426420717595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45961.426420717595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45961.426420717595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45961.426420717595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45961.426420717595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45961.426420717595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45961.426420717595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45961.426420717595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45961.426420717595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45961.426420717595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45961.426420717595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45961.426420717595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45961.426420717595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45961.426420717595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45961.426420717595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45961.426420717595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45961.426420717595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45961.426420717595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45961.426420717595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45961.426420717595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45961.426420717595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45961.426420717595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45961.426420717595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45961.426420717595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45961.426420717595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45961.426420717595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45961.426420717595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45961.426420717595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45961.426420717595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45961.426420717595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45961.426420717595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45961.426420717595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45961.426420717595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45961.426420717595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45961.426420717595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45961.426420717595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45961.426420717595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45961.426420717595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45961.426420717595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45961.426420717595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45961.426420717595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45961.426420717595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45961.426420717595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45961.426420717595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45961.426420717595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45961.426420717595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45961.426420717595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45961.426420717595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45961.426420717595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45961.426420717595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45961.426420717595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45961.426420717595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45961.426420717595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45961.426420717595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45961.426420717595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45961.426420717595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45961.426420717595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45961.426420717595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45961.426420717595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45961.426420717595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45961.426420717595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45961.426420717595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45961.426420717595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45961.426420717595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45961.426420717595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45961.426420717595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45961.426420717595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45961.426420717595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45961.426420717595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45961.426420717595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45961.426420717595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45961.426420717595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45961.426420717595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45961.426420717595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45961.426420717595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45961.426420717595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45961.426420717595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45961.426420717595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45961.426420717595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45961.426420717595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45961.426420717595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45961.426420717595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45961.426420717595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45961.426420717595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45961.426420717595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45961.426420717595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45961.426420717595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45961.426420717595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45961.426420717595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45961.426420717595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45961.426420717595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45961.426420717595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45961.426420717595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45961.426420717595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45961.426420717595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45961.426420717595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45961.426420717595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45961.426420717595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45961.426420717595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45961.426420717595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45961.426420717595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45961.426420717595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45961.426420717595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45961.426420717595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45961.426420717595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45961.426420717595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45961.426420717595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45961.426420717595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45961.426420717595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45961.426420717595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45961.426420717595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45961.426420717595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45961.426420717595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45961.426420717595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45961.426420717595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45961.426420717595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45961.426420717595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45961.426420717595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45961.426420717595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45961.426420717595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45961.426420717595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45961.426420717595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45961.426420717595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45961.426420717595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45961.426420717595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45961.426420717595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45961.426420717595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45961.426420717595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45961.426420717595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45961.426420717595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45961.426420717595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45961.426420717595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45961.426420717595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45961.426420717595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45961.426420717595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45961.426420717595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45961.426420717595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45961.426420717595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45961.426420717595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45961.426420717595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45961.426420717595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45961.426420717595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45961.426420717595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45961.426420717595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45961.426420717595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45961.426420717595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45961.426420717595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45961.426420717595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45961.426420717595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45961.426420717595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45961.426420717595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45961.426420717595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45961.426420717595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45961.426420717595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45961.426420717595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45961.426420717595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45961.426420717595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45961.426420717595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45961.426420717595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45961.426420717595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45961.426420717595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45961.426420717595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45961.426420717595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45961.426420717595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45961.426420717595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45961.426420717595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45961.426420717595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45961.426420717595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45961.426420717595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45961.426420717595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45961.426420717595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45961.426420717595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45961.426420717595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45961.426420717595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45961.426420717595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45961.426420717595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45961.426420717595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45961.426420717595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45961.426420717595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45961.426420717595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45961.426420717595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45961.426420717595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45961.426420717595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45961.426420717595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45961.426420717595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45961.426420717595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45961.426420717595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45961.426420717595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45961.426420717595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45961.426420717595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45961.426420717595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45961.426420717595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45961.426420717595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45961.426420717595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45961.426420717595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45961.426420717595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45961.426420717595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45961.426420717595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45961.426420717595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45961.426420717595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45961.426420717595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45961.426420717595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45961.426420717595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45961.426420717595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45961.426420717595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45961.426420717595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45961.426420717595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45961.426420717595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45961.426420717595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45961.426420717595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45961.426420717595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45961.426420717595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45961.426420717595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45961.426420717595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45961.426420717595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45961.426420717595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45961.426420717595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45961.426420717595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45961.426420717595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45961.426420717595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45961.426420717595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45961.426420717595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45961.426420717595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45961.426420717595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45961.426420717595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45961.426420717595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45961.426420717595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45961.426420717595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45961.426420717595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45961.426420717595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45961.426420717595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45961.426420717595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45961.426420717595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45961.426420717595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45961.426420717595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45961.426420717595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45961.426420717595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45961.426420717595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45961.426420717595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45961.426420717595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45961.426420717595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45961.426420717595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45961.426420717595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45961.426420717595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45961.426420717595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45961.426420717595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45961.426420717595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45961.426420717595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45961.426420717595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45961.426420717595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45961.426420717595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45961.426420717595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45961.426420717595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45961.426420717595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45961.426420717595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45961.426420717595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45961.426420717595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45961.426420717595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45961.426420717595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45961.426420717595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45961.426420717595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45961.426420717595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45961.426420717595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45961.426420717595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45961.426420717595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45961.426420717595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45961.426420717595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45961.426420717595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45961.426420717595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45961.426420717595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45961.426420717595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45961.426420717595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45961.426420717595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45961.426420717595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45961.426420717595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45961.426420717595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45961.426420717595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45961.426420717595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45961.426420717595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45961.426420717595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45961.426420717595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45961.426420717595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45961.426420717595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45961.426420717595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45961.426420717595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45961.426420717595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45961.426420717595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45961.426420717595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45961.426420717595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45961.426420717595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45961.426420717595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45961.426420717595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45961.426420717595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45961.426420717595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45961.426420717595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45961.426420717595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45961.426420717595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45961.426420717595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45961.426420717595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45961.426420717595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45961.426420717595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45961.426420717595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45961.426420717595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45961.426420717595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45961.426420717595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45961.426420717595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45961.426420717595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45961.426420717595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45961.426420717595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45961.426420717595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45961.426420717595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45961.426420717595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45961.426420717595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45961.426420717595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45961.426420717595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45961.426420717595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45961.426420717595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45961.426420717595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45961.426420717595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45961.426420717595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45961.426420717595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45961.426420717595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45961.426420717595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45961.426420717595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45961.426420717595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45961.426420717595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45961.426420717595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45961.426420717595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45961.426420717595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45961.426420717595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45961.426420717595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45961.426420717595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45961.426420717595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45961.426420717595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45961.426420717595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45961.426420717595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45961.426420717595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45961.426420717595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45961.426420717595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45961.426420717595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45961.426420717595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45961.426420717595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45961.426420717595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45961.426420717595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45961.426420717595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45961.426420717595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45961.426420717595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45961.426420717595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45961.426420717595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45961.426420717595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45961.426420717595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45961.426420717595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45961.426420717595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45961.426420717595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45961.426420717595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45961.426420717595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45961.426420717595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45961.426420717595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45961.426420717595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45961.426420717595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45961.426420717595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45961.426420717595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45961.426420717595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45961.426420717595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45961.426420717595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45961.426420717595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45961.426420717595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45961.426420717595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45961.426420717595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45961.426420717595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45961.426420717595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45961.426420717595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45961.426420717595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45961.426420717595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45961.426420717595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45961.426420717595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45961.426420717595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45961.426420717595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45961.426420717595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45961.426420717595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45961.426420717595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45961.426420717595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45961.426420717595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45961.426420717595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45961.426420717595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45961.426420717595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45961.426420717595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45961.426420717595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45961.426420717595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45961.426420717595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45961.426420717595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45961.426420717595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45961.426420717595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45961.426420717595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45961.426420717595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45961.426420717595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45961.426420717595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45961.426420717595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45961.426420717595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45961.426420717595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45961.426420717595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45961.426420717595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45961.426420717595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45961.426420717595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45961.426420717595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45961.426420717595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45961.426420717595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45961.426420717595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45961.426420717595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45961.426420717595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45961.426420717595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45961.426420717595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45961.426420717595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45961.426420717595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45961.426420717595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45961.426420717595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45961.426420717595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45961.426420717595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45961.426420717595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45961.426420717595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45961.426420717595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45961.426420717595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45961.426420717595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45961.426420717595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45961.426420717595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45961.426420717595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45961.426420717595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45961.426420717595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45961.426420717595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45961.426420717595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45961.426420717595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45961.426420717595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45961.426420717595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45961.426420717595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45961.426420717595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45961.426420717595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45961.426420717595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45961.426420717595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45961.426420717595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45961.426420717595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45961.426420717595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45961.426420717595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45961.426420717595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45961.426420717595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45961.426420717595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45961.426420717595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45961.426420717595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45961.426420717595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45961.426420717595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45961.426420717595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45961.426420717595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45961.426420717595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45961.426420717595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45961.426420717595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45961.426420717595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45961.426420717595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45961.426420717595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45961.426420717595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45961.426420717595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45961.426420717595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45961.426420717595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45961.426420717595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45961.426420717595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45961.426420717595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45961.426420717595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45961.426420717595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45961.426420717595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45961.426420717595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45961.426420717595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45961.426420717595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45961.426420717595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45961.426420717595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45961.426420717595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45961.426420717595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45961.426420717595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45961.426420717595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45961.426420717595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45961.426420717595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45961.426420717595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45961.426420717595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45961.426420717595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45961.426420717595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45961.426420717595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45961.426420717595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45961.426420717595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45961.426420717595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45961.426420717595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45961.426420717595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45961.426420717595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45961.426420717595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45961.426420717595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45961.426420717595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45961.426420717595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45961.426420717595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45961.426420717595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45961.426420717595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45961.426420717595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45961.426420717595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45961.426420717595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45961.426420717595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45961.426420717595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45961.426420717595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45961.426420717595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45961.426420717595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45961.426420717595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45961.426420717595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45961.426420717595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45961.426420717595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45961.426420717595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45961.426420717595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45961.426420717595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45961.426420717595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45961.426420717595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45961.426420717595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45961.426420717595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45961.426420717595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45961.426420717595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45961.426420717595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45961.426420717595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45961.426420717595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45961.426420717595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45961.426420717595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45961.426420717595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45961.426420717595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45961.426420717595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45961.426420717595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45961.426420717595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45961.426420717595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45961.426420717595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45961.426420717595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45961.426420717595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45961.426420717595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45961.426420717595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45961.426420717595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45961.426420717595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45961.426420717595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45961.426420717595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45961.426420717595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45961.426420717595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45961.426420717595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45961.426420717595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45961.426420717595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45961.426420717595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45961.426420717595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45961.426420717595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45961.426420717595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45961.426420717595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45961.426420717595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45961.426420717595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45961.426420717595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45961.426420717595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45961.426420717595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45961.426420717595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45961.426420717595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45961.426420717595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45961.426420717595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45961.426420717595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45961.426420717595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45961.426420717595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45961.426420717595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45961.426420717595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45961.426420717595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45961.426420717595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45961.426420717595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45961.426420717595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45961.426420717595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45961.426420717595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45961.426420717595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45961.426420717595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45961.426420717595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45961.426420717595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45961.426420717595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45961.426420717595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45961.426420717595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45961.426420717595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45961.426420717595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45961.426420717595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45961.426420717595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45961.426420717595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45961.426420717595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45961.426420717595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45961.426420717595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45961.426420717595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45961.426420717595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45961.426420717595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45961.426420717595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45961.426420717595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45961.426420717595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45961.426420717595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45961.426420717595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45961.426420717595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45961.426420717595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45961.426420717595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45961.426420717595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45961.426420717595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45961.426420717595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45961.426420717595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45961.426420717595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45961.426420717595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45961.426420717595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45961.426420717595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45961.426420717595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45961.426420717595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45961.426420717595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45961.426420717595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45961.426420717595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45961.426420717595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45961.426420717595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45961.426420717595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45961.426420717595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45961.426420717595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45961.426420717595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45961.426420717595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45961.426420717595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45961.426420717595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45961.426420717595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45961.426420717595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45961.426420717595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45961.426420717595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45961.426420717595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45961.426420717595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45961.426420717595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45961.426420717595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45961.426420717595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45961.426420717595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45961.426420717595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45961.426420717595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45961.426420717595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45961.426420717595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45961.426420717595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45961.426420717595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45961.426420717595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45961.426420717595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45961.426420717595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45961.426420717595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45961.426420717595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45961.426420717595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45961.426420717595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45961.426420717595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45961.426420717595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45961.426420717595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45961.426420717595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45961.426420717595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45961.426420717595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45961.426420717595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45961.426420717595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45961.426420717595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45961.426420717595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45961.426420717595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45961.426420717595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45961.426420717595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45961.426420717595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45961.426420717595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45961.426420717595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45961.426420717595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45961.426420717595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45961.426420717595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45961.426420717595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45961.426420717595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45961.426420717595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45961.426420717595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45961.426420717595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45961.426420717595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45961.426420717595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45961.426420717595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45961.426420717595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45961.426420717595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45961.426420717595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45961.426420717595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45961.426420717595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45961.426420717595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45961.426420717595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45961.426420717595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45961.426420717595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45961.426420717595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45961.426420717595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45961.426420717595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45961.426420717595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45961.426420717595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45961.426420717595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45961.426420717595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45961.426420717595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45961.426420717595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45961.426420717595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45961.426420717595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45961.426420717595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45961.426420717595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45961.426420717595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45961.426420717595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45961.426420717595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45961.426420717595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45961.426420717595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45961.426420717595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45961.426420717595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45961.426420717595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45961.426420717595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45961.426420717595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45961.426420717595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45961.426420717595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45961.426420717595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45961.426420717595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45961.426420717595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45961.426420717595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45961.426420717595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45961.426420717595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45961.426420717595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45961.426420717595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45961.426420717595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45961.426420717595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45961.426420717595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45961.426420717595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45961.426420717595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45961.426420717595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45961.426420717595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45961.426420717595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45961.426420717595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45961.426420717595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45961.426420717595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45961.426420717595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45961.426420717595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45961.426420717595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45961.426420717595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45961.426420717595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45961.426420717595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45961.426420717595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45961.426420717595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45961.426420717595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45961.426420717595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45961.426420717595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45961.426420717595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45961.426420717595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45961.426420717595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45961.426420717595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45961.426420717595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45961.426420717595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45961.426420717595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45961.426420717595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45961.426420717595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45961.426420717595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45961.426420717595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45961.426420717595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45961.426420717595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45961.426420717595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45961.426420717595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45961.426420717595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45961.426420717595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45961.426420717595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45961.426420717595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45961.426420717595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45961.426420717595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45961.426420717595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45961.426420717595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45961.426420717595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45961.426420717595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45961.426420717595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45961.426420717595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45961.426420717595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45961.426420717595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45961.426420717595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45961.426420717595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45961.426420717595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45961.426420717595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45961.426420717595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45961.426420717595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45961.426420717595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45961.426420717595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45961.426420717595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45961.426420717595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45961.426420717595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45961.426420717595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45961.426420717595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45961.426420717595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45961.426420717595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45961.426420717595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45961.426420717595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45961.426420717595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45961.426420717595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45961.426420717595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45961.426420717595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45961.426420717595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45961.426420717595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45961.426420717595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45961.426420717595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45961.426420717595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45961.426420717595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45961.426420717595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45961.426420717595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45961.426420717595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45961.426420717595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45961.426420717595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45961.426420717595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45961.426420717595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45961.426420717595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45961.426420717595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45961.426420717595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45961.426420717595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45961.426420717595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45961.426420717595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45961.426420717595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45961.426420717595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45961.426420717595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45961.426420717595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45961.426420717595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45961.426420717595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45961.426420717595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45961.426420717595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45961.426420717595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45961.426420717595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45961.426420717595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45961.426420717595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45961.426420717595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45961.426420717595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45961.426420717595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45961.426420717595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45961.426420717595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45961.426420717595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45961.426420717595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45961.426420717595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45961.426420717595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45961.426420717595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45961.426420717595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45961.426420717595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45961.426420717595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45961.426420717595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45961.426420717595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45961.426420717595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45961.426420717595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45961.426420717595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45961.426420717595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45961.426420717595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45961.426420717595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45961.426420717595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45961.426420717595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45961.426420717595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45961.426420717595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45961.426420717595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45961.426420717595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45961.426420717595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45961.426420717595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45961.426420717595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45961.426420717595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45961.426420717595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45961.426420717595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45961.426420717595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45961.426420717595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45961.426420717595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45961.426420717595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45961.426420717595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45961.426420717595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45961.426420717595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45961.426420717595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45961.426420717595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45961.426420717595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45961.426420717595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45961.426420717595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45961.426420717595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45961.426420717595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45961.426420717595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45961.426420717595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45961.426420717595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45961.426420717595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45961.426420717595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45961.426420717595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45961.426420717595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45961.426420717595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45961.426420717595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45961.426420717595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45961.426420717595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45961.426420717595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45961.426420717595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45961.426420717595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45961.426420717595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45961.426420717595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45961.426420717595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45961.426420717595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45961.426420717595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45961.426420717595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45961.426420717595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45961.426420717595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45961.426420717595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45961.426420717595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45961.426420717595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45961.426420717595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45961.426420717595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45961.426420717595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45961.426420717595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45961.426420717595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45961.426420717595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45961.426420717595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45961.426420717595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45961.426420717595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45961.426420717595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45961.426420717595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45961.426420717595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45961.426420717595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45961.426420717595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45961.426420717595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45961.426420717595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45961.426420717595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45961.426420717595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45961.426420717595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45961.426420717595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45961.426420717595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45961.426420717595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45961.426420717595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45961.426420717595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45961.426420717595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45961.426420717595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45961.426420717595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45961.426420717595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45961.426420717595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45961.426420717595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45961.426420717595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45961.426420717595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45961.426420717595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45961.426420717595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45961.426420717595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45961.426420717595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45961.426420717595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45961.426420717595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45961.426420717595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45961.426420717595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45961.426420717595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45961.426420717595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45961.426420717595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45961.426420717595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45961.426420717595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45961.426420717595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45961.426420717595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45961.426420717595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45961.426420717595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45961.426420717595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45961.426420717595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45961.426420717595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45961.426420717595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45961.426420717595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45961.426420717595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45961.426420717595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45961.426420717595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45961.426420717595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45961.426420717595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45961.426420717595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45961.426420717595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45961.426420717595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45961.426420717595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45961.426420717595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45961.426420717595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45961.426420717595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45961.426420717595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45961.426420717595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45961.426420717595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45961.426420717595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45961.426420717595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45961.426420717595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45961.426420717595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45961.426420717595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45961.426420717595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45961.426420717595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45961.426420717595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45961.426420717595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45961.426420717595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45961.426420717595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45961.426420717595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45961.426420717595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45961.426420717595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45961.426420717595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45961.426420717595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45961.426420717595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45961.426420717595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45961.426420717595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45961.426420717595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45961.426420717595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45961.426420717595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45961.426420717595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45961.426420717595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45961.426420717595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45961.426420717595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45961.426420717595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45961.426420717595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45961.426420717595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45961.426420717595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45961.426420717595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45961.426420717595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45961.426420717595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45961.426420717595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45961.426420717595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45961.426420717595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45961.426420717595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45961.426420717595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45961.426420717595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45961.426420717595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45961.426420717595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45961.426420717595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45961.426420717595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45961.426420717595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45961.426420717595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45961.426420717595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45961.426420717595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45961.426420717595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45961.426420717595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45961.426420717595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45961.426420717595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9"/>
  <sheetViews>
    <sheetView tabSelected="1" workbookViewId="0">
      <selection activeCell="J11" sqref="J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257.94570312499854</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0.45767071759473765</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0.34356192129780538</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5.2358217595610768E-2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5.3920717597065959E-2</v>
      </c>
      <c r="H6" s="123">
        <v>45961.3596875</v>
      </c>
      <c r="I6" s="119" t="str">
        <f>IFERROR(VLOOKUP(D6,DB!A:F,6,0),"")</f>
        <v>Generator-SG</v>
      </c>
      <c r="J6" s="119" t="str">
        <f>IFERROR(VLOOKUP(D6,DB!A:G,7,0),"")</f>
        <v>Dead</v>
      </c>
      <c r="K6" s="125" t="s">
        <v>39117</v>
      </c>
      <c r="L6" s="121" t="str">
        <f>IFERROR(VLOOKUP(D6,DB!A:I,9,0),"")</f>
        <v>Latis</v>
      </c>
    </row>
    <row r="7" spans="1:16" ht="15" customHeight="1">
      <c r="A7" s="119" t="s">
        <v>39118</v>
      </c>
      <c r="B7" s="119" t="str">
        <f>IFERROR(VLOOKUP(D7,DB!A:K,11,0),"")</f>
        <v>R4</v>
      </c>
      <c r="C7" s="120">
        <v>1</v>
      </c>
      <c r="D7" s="121" t="s">
        <v>37574</v>
      </c>
      <c r="E7" s="98" t="s">
        <v>39021</v>
      </c>
      <c r="F7" s="123">
        <v>45961.38858796296</v>
      </c>
      <c r="G7" s="124">
        <f ca="1">IFERROR(NOW()-F7,"")</f>
        <v>3.7832754635019228E-2</v>
      </c>
      <c r="H7" s="123">
        <v>45961.358738425923</v>
      </c>
      <c r="I7" s="119" t="str">
        <f>IFERROR(VLOOKUP(D7,DB!A:F,6,0),"")</f>
        <v>SCECO</v>
      </c>
      <c r="J7" s="119" t="str">
        <f>IFERROR(VLOOKUP(D7,DB!A:G,7,0),"")</f>
        <v>Dead+Dead</v>
      </c>
      <c r="K7" s="125" t="s">
        <v>39119</v>
      </c>
      <c r="L7" s="121" t="str">
        <f>IFERROR(VLOOKUP(D7,DB!A:I,9,0),"")</f>
        <v>Latis</v>
      </c>
    </row>
    <row r="8" spans="1:16" ht="15" customHeight="1">
      <c r="A8" s="119"/>
      <c r="B8" s="119" t="str">
        <f>IFERROR(VLOOKUP(D8,DB!A:K,11,0),"")</f>
        <v/>
      </c>
      <c r="C8" s="120"/>
      <c r="D8" s="121"/>
      <c r="E8" s="98"/>
      <c r="F8" s="123"/>
      <c r="G8" s="124">
        <f ca="1">IFERROR(NOW()-F8,"")</f>
        <v>45961.426420717595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45961.426420717595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45961.426420717595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45961.426420717595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45961.426420717595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45961.426420717595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45961.426420717595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45961.426420717595</v>
      </c>
      <c r="H15" s="123"/>
      <c r="I15" s="119" t="str">
        <f>IFERROR(VLOOKUP(D15,DB!A:F,6,0),"")</f>
        <v/>
      </c>
      <c r="J15" s="119" t="str">
        <f>IFERROR(VLOOKUP(D15,DB!A:G,7,0),"")</f>
        <v/>
      </c>
      <c r="K15" s="125"/>
      <c r="L15" s="121" t="str">
        <f>IFERROR(VLOOKUP(D15,DB!A:I,9,0),"")</f>
        <v/>
      </c>
    </row>
    <row r="16" spans="1:16" ht="15" customHeight="1">
      <c r="A16" s="119"/>
      <c r="B16" s="119"/>
      <c r="C16" s="120"/>
      <c r="D16" s="121"/>
      <c r="E16" s="98"/>
      <c r="F16" s="123"/>
      <c r="G16" s="124">
        <f ca="1">IFERROR(NOW()-F16,"")</f>
        <v>45961.426420717595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45961.426420717595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45961.426420717595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45961.426420717595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45961.426420717595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45961.426420717595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45961.426420717595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45961.426420717595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45961.426420717595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45961.426420717595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45961.426420717595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45961.426420717595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45961.426420717595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45961.426420717595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45961.426420717595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45961.426420717595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45961.426420717595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45961.426420717595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45961.426420717595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45961.426420717595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45961.426420717595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45961.426420717595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45961.426420717595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45961.426420717595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45961.426420717595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45961.426420717595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45961.426420717595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45961.426420717595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45961.426420717595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45961.426420717595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45961.426420717595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45961.426420717595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45961.426420717595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45961.426420717595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45961.426420717595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45961.426420717595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45961.426420717595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45961.426420717595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45961.426420717595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45961.426420717595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45961.426420717595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45961.426420717595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45961.426420717595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45961.426420717595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45961.426420717595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45961.426420717595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45961.426420717595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45961.426420717595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45961.426420717595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45961.426420717595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45961.426420717595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45961.426420717595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45961.426420717595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45961.426420717595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45961.426420717595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45961.426420717595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45961.426420717595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45961.426420717595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45961.426420717595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45961.426420717595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45961.426420717595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45961.426420717595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45961.426420717595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45961.426420717595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45961.426420717595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45961.426420717595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45961.426420717595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45961.426420717595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45961.426420717595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45961.426420717595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45961.426420717595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45961.426420717595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45961.426420717595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45961.426420717595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45961.426420717595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45961.426420717595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45961.426420717595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45961.426420717595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45961.426420717595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45961.426420717595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45961.426420717595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45961.426420717595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45961.426420717595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45961.426420717595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45961.426420717595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45961.426420717595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45961.426420717595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45961.426420717595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45961.426420717595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45961.426420717595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45961.426420717595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45961.426420717595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45961.426420717595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45961.426420717595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45961.426420717595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45961.426420717595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45961.426420717595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45961.426420717595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45961.426420717595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45961.426420717595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45961.426420717595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45961.426420717595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45961.426420717595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45961.426420717595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45961.426420717595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45961.426420717595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45961.426420717595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45961.426420717595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45961.426420717595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45961.426420717595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45961.426420717595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45961.426420717595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45961.426420717595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45961.426420717595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45961.426420717595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45961.426420717595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45961.426420717595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45961.426420717595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45961.426420717595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45961.426420717595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45961.426420717595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45961.426420717595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45961.426420717595</v>
      </c>
      <c r="H138" s="123"/>
      <c r="I138" s="119" t="str">
        <f>IFERROR(VLOOKUP(D138,DB!A:F,6,0),"")</f>
        <v/>
      </c>
      <c r="J138" s="119" t="str">
        <f>IFERROR(VLOOKUP(D138,DB!A:G,7,0),"")</f>
        <v/>
      </c>
      <c r="K138" s="125"/>
      <c r="L138" s="121" t="str">
        <f>IFERROR(VLOOKUP(D138,DB!A:I,9,0),"")</f>
        <v/>
      </c>
    </row>
    <row r="139" spans="1:12" ht="15" customHeight="1">
      <c r="A139" s="126"/>
      <c r="B139" s="126" t="str">
        <f>IFERROR(VLOOKUP(D139,DB!A:K,11,0),"")</f>
        <v/>
      </c>
      <c r="C139" s="127"/>
      <c r="D139" s="128"/>
      <c r="E139" s="129"/>
      <c r="F139" s="130"/>
      <c r="G139" s="131">
        <f ca="1">IFERROR(NOW()-F139,"")</f>
        <v>45961.426420717595</v>
      </c>
      <c r="H139" s="130"/>
      <c r="I139" s="126" t="str">
        <f>IFERROR(VLOOKUP(D139,DB!A:F,6,0),"")</f>
        <v/>
      </c>
      <c r="J139" s="126" t="str">
        <f>IFERROR(VLOOKUP(D139,DB!A:G,7,0),"")</f>
        <v/>
      </c>
      <c r="K139" s="132"/>
      <c r="L139" s="128" t="str">
        <f>IFERROR(VLOOKUP(D139,DB!A:I,9,0),"")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69.594360532406427</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39100</v>
      </c>
      <c r="F3" s="38">
        <v>45926.188877314817</v>
      </c>
      <c r="G3" s="144">
        <f t="shared" ref="G3" ca="1" si="0">IFERROR(NOW()-F3,"")</f>
        <v>35.237543402778101</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39100</v>
      </c>
      <c r="F4" s="153">
        <v>45948.661111111112</v>
      </c>
      <c r="G4" s="154">
        <f ca="1">IFERROR(NOW()-F4,"")</f>
        <v>12.765309606482333</v>
      </c>
      <c r="H4" s="153">
        <v>45948.661111111112</v>
      </c>
      <c r="I4" s="152" t="str">
        <f>IFERROR(VLOOKUP(D4,DB!A:F,6,0),"")</f>
        <v>SCECO</v>
      </c>
      <c r="J4" s="152" t="str">
        <f>IFERROR(VLOOKUP(D4,DB!A:G,7,0),"")</f>
        <v>Dead</v>
      </c>
      <c r="K4" s="152" t="s">
        <v>39125</v>
      </c>
      <c r="L4" s="152" t="str">
        <f>IFERROR(VLOOKUP(D4,DB!A:I,9,0),"")</f>
        <v>Latis</v>
      </c>
    </row>
    <row r="5" spans="1:13" ht="15">
      <c r="A5" s="152"/>
      <c r="B5" s="152" t="str">
        <f>IFERROR(VLOOKUP(D5,DB!A:K,11,0),"")</f>
        <v/>
      </c>
      <c r="C5" s="152"/>
      <c r="D5" s="152"/>
      <c r="E5" s="152"/>
      <c r="F5" s="153"/>
      <c r="G5" s="154">
        <f ca="1">IFERROR(NOW()-F5,"")</f>
        <v>45961.426420717595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45961.426420717595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45961.426420717595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45961.426420717595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45961.426420717595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45961.426420717595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45961.426420717595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45961.426420717595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45961.426420717595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45961.426420717595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45961.426420717595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45961.426420717595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45961.426420717595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45961.426420717595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45961.426420717595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45961.426420717595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45961.426420717595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45961.426420717595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45961.426420717595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45961.426420717595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45961.426420717595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45961.426420717595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45961.426420717595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45961.426420717595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45961.426420717595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45961.426420717595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45961.426420717595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45961.426420717595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45961.426420717595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45961.426420717595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45961.426420717595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45961.426420717595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45961.426420717595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45961.426420717595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45961.426420717595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45961.426420717595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45961.426420717595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45961.426420717595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45961.426420717595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45961.426420717595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45961.426420717595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45961.426420717595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45961.426420717595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45961.426420717595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45961.426420717595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45961.426420717595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45961.426420717595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45961.426420717595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45961.426420717595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45961.426420717595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45961.426420717595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45961.426420717595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45961.426420717595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45961.426420717595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45961.426420717595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45961.426420717595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45961.426420717595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45961.426420717595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45961.426420717595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45961.426420717595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45961.426420717595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45961.426420717595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45961.426420717595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45961.426420717595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45961.426420717595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45961.426420717595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45961.426420717595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45961.426420717595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45961.426420717595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45961.426420717595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45961.426420717595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45961.426420717595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45961.426420717595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45961.426420717595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45961.426420717595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45961.426420717595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45961.426420717595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45961.426420717595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45961.426420717595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45961.426420717595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45961.426420717595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45961.426420717595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45961.426420717595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45961.426420717595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45961.426420717595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45961.426420717595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45961.426420717595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45961.426420717595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45961.426420717595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45961.426420717595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45961.426420717595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45961.426420717595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45961.426420717595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45961.426420717595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45961.426420717595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45961.426420717595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45961.426420717595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45961.426420717595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45961.426420717595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45961.426420717595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45961.426420717595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45961.426420717595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45961.426420717595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45961.426420717595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45961.426420717595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45961.426420717595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45961.426420717595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45961.426420717595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45961.426420717595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45961.426420717595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45961.426420717595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45961.426420717595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45961.426420717595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45961.426420717595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45961.426420717595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45961.426420717595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45961.426420717595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45961.426420717595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45961.426420717595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45961.426420717595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45961.426420717595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45961.426420717595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45961.426420717595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45961.426420717595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45961.426420717595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45961.426420717595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45961.426420717595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45961.426420717595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45961.426420717595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45961.426420717595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45961.426420717595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45961.426420717595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45961.426420717595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45961.426420717595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45961.426420717595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45961.426420717595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45961.426420717595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45961.426420717595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45961.426420717595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45961.426420717595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45961.426420717595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45961.426420717595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45961.426420717595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45961.426420717595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45961.426420717595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45961.426420717595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45961.426420717595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45961.426420717595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45961.426420717595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45961.426420717595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45961.426420717595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45961.426420717595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45961.426420717595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45961.426420717595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45961.426420717595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45961.426420717595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45961.426420717595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45961.426420717595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45961.426420717595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45961.426420717595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45961.426420717595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45961.426420717595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45961.426420717595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45961.426420717595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45961.426420717595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45961.426420717595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45961.426420717595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45961.426420717595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45961.426420717595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45961.426420717595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45961.426420717595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45961.426420717595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45961.426420717595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45961.426420717595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45961.426420717595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45961.426420717595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45961.426420717595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45961.426420717595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45961.426420717595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45961.426420717595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45961.426420717595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45961.426420717595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45961.426420717595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45961.426420717595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45961.426420717595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45961.426420717595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45961.426420717595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45961.426420717595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45961.426420717595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45961.426420717595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45961.426420717595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45961.426420717595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45961.426420717595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45961.426420717595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45961.426420717595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45961.426420717595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45961.426420717595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45961.426420717595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45961.426420717595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45961.426420717595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45961.426420717595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45961.426420717595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45961.426420717595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45961.426420717595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45961.426420717595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45961.426420717595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45961.426420717595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45961.426420717595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45961.426420717595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45961.426420717595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45961.426420717595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45961.426420717595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45961.426420717595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45961.426420717595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45961.426420717595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45961.426420717595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45961.426420717595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45961.426420717595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45961.426420717595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45961.426420717595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45961.426420717595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45961.426420717595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45961.426420717595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45961.426420717595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45961.426420717595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45961.426420717595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45961.426420717595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45961.426420717595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45961.426420717595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45961.426420717595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45961.426420717595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45961.426420717595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45961.426420717595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45961.426420717595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45961.426420717595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45961.426420717595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45961.426420717595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45961.426420717595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45961.426420717595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45961.426420717595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45961.426420717595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45961.426420717595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45961.426420717595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45961.426420717595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45961.426420717595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45961.426420717595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45961.426420717595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45961.426420717595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45961.426420717595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45961.426420717595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45961.426420717595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45961.426420717595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45961.426420717595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45961.426420717595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45961.426420717595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45961.426420717595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45961.426420717595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45961.426420717595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45961.426420717595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45961.426420717595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45961.426420717595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45961.426420717595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45961.426420717595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45961.426420717595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45961.426420717595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45961.426420717595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45961.426420717595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45961.426420717595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45961.426420717595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45961.426420717595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45961.426420717595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45961.426420717595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45961.426420717595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45961.426420717595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45961.426420717595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45961.426420717595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45961.426420717595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45961.426420717595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45961.426420717595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45961.426420717595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45961.426420717595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45961.426420717595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45961.426420717595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45961.426420717595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45961.426420717595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45961.426420717595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45961.426420717595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45961.426420717595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45961.426420717595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45961.426420717595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45961.426420717595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45961.426420717595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45961.426420717595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45961.426420717595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45961.426420717595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45961.426420717595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45961.426420717595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45961.426420717595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45961.426420717595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45961.426420717595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45961.426420717595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45961.426420717595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45961.426420717595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45961.426420717595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45961.426420717595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45961.426420717595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45961.426420717595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45961.426420717595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45961.426420717595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45961.426420717595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45961.426420717595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45961.426420717595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45961.426420717595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45961.426420717595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45961.426420717595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45961.426420717595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45961.426420717595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45961.426420717595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45961.426420717595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45961.426420717595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45961.426420717595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45961.426420717595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45961.426420717595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45961.426420717595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45961.426420717595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45961.426420717595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45961.426420717595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45961.426420717595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45961.426420717595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45961.426420717595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45961.426420717595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45961.426420717595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45961.426420717595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45961.426420717595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45961.426420717595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45961.426420717595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45961.426420717595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45961.426420717595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45961.426420717595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45961.426420717595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45961.426420717595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45961.426420717595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45961.426420717595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45961.426420717595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45961.426420717595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45961.426420717595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45961.426420717595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45961.426420717595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45961.426420717595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45961.426420717595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45961.426420717595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45961.426420717595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45961.426420717595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45961.426420717595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45961.426420717595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45961.426420717595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45961.426420717595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45961.426420717595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45961.426420717595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45961.426420717595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45961.426420717595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45961.426420717595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45961.426420717595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45961.426420717595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45961.426420717595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45961.426420717595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45961.426420717595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45961.426420717595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45961.426420717595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45961.426420717595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45961.426420717595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45961.426420717595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45961.426420717595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45961.426420717595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45961.426420717595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45961.426420717595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45961.426420717595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45961.426420717595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45961.426420717595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45961.426420717595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45961.426420717595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45961.426420717595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45961.426420717595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45961.426420717595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45961.426420717595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45961.426420717595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45961.426420717595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45961.426420717595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45961.426420717595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45961.426420717595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2</v>
      </c>
      <c r="D2" s="103" t="s">
        <v>29994</v>
      </c>
      <c r="E2" s="106" t="s">
        <v>39021</v>
      </c>
      <c r="F2" s="107">
        <v>45961.39230324074</v>
      </c>
      <c r="G2" s="77">
        <f ca="1">IFERROR(NOW()-F2,"")</f>
        <v>3.4117476854589768E-2</v>
      </c>
      <c r="H2" s="107">
        <v>45961.382719907408</v>
      </c>
      <c r="I2" s="103" t="str">
        <f>IFERROR(VLOOKUP(D2,DB!A:F,6,0),"")</f>
        <v>SCECO</v>
      </c>
      <c r="J2" s="102" t="str">
        <f>IFERROR(VLOOKUP(D2,DB!A:G,7,0),"")</f>
        <v>Dead</v>
      </c>
      <c r="K2" s="108" t="s">
        <v>39127</v>
      </c>
      <c r="L2" s="109" t="str">
        <f>IFERROR(VLOOKUP(D2,DB!A:I,9,0),"")</f>
        <v>Latis</v>
      </c>
    </row>
    <row r="3" spans="1:16383" ht="31.5" customHeight="1">
      <c r="A3" s="104" t="s">
        <v>39128</v>
      </c>
      <c r="B3" s="103" t="str">
        <f>IFERROR(VLOOKUP(D3,DB!A:K,11,0),"")</f>
        <v>R6</v>
      </c>
      <c r="C3" s="105">
        <v>1</v>
      </c>
      <c r="D3" s="103" t="s">
        <v>35676</v>
      </c>
      <c r="E3" s="106" t="s">
        <v>39021</v>
      </c>
      <c r="F3" s="107"/>
      <c r="G3" s="77">
        <f ca="1">IFERROR(NOW()-F3,"-")</f>
        <v>45961.426420717595</v>
      </c>
      <c r="H3" s="107">
        <v>45961.382719907408</v>
      </c>
      <c r="I3" s="103" t="str">
        <f>IFERROR(VLOOKUP(D3,DB!A:F,6,0),"")</f>
        <v>SCECO</v>
      </c>
      <c r="J3" s="102" t="str">
        <f>IFERROR(VLOOKUP(D3,DB!A:G,7,0),"")</f>
        <v>Dead</v>
      </c>
      <c r="K3" s="108" t="s">
        <v>39129</v>
      </c>
      <c r="L3" s="109" t="str">
        <f>IFERROR(VLOOKUP(D3,DB!A:I,9,0),"")</f>
        <v>Latis</v>
      </c>
    </row>
    <row r="4" spans="1:16383" ht="31.5" customHeight="1">
      <c r="A4" s="104"/>
      <c r="B4" s="103" t="str">
        <f>IFERROR(VLOOKUP(D4,DB!A:K,11,0),"")</f>
        <v/>
      </c>
      <c r="C4" s="105"/>
      <c r="D4" s="103"/>
      <c r="E4" s="106"/>
      <c r="F4" s="107"/>
      <c r="G4" s="77">
        <f ca="1">IFERROR(NOW()-F4,"-")</f>
        <v>45961.426420717595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45961.426420717595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45961.426420717595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45961.426420717595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45961.426420717595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45961.426420717595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45961.426420717595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45961.426420717595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45961.426420717595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45961.426420717595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45961.426420717595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45961.426420717595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45961.426420717595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45961.426420717595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45961.426420717595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45961.426420717595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45961.426420717595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45961.426420717595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45961.426420717595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45961.426420717595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45961.426420717595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45961.426420717595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45961.426420717595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45961.426420717595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45961.426420717595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45961.426420717595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45961.426420717595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45961.426420717595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45961.426420717595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45961.426420717595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45961.426420717595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45961.426420717595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45961.426420717595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45961.426420717595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45961.426420717595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45961.426420717595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45961.426420717595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45961.426420717595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45961.426420717595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45961.426420717595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45961.426420717595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45961.426420717595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45961.426420717595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45961.426420717595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45961.426420717595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45961.426420717595</v>
      </c>
      <c r="H49" s="107"/>
      <c r="I49" s="103" t="str">
        <f>IFERROR(VLOOKUP(D49,DB!A:F,6,0),"")</f>
        <v/>
      </c>
      <c r="J49" s="102" t="str">
        <f>IFERROR(VLOOKUP(D49,DB!A:G,7,0),"")</f>
        <v/>
      </c>
      <c r="K49" s="108"/>
      <c r="L49" s="109" t="str">
        <f>IFERROR(VLOOKUP(D49,DB!A:I,9,0),"")</f>
        <v/>
      </c>
    </row>
  </sheetData>
  <dataValidations count="2">
    <dataValidation allowBlank="1" showInputMessage="1" showErrorMessage="1" sqref="E1" xr:uid="{380493DB-286A-4683-AF55-C78F04945A49}"/>
    <dataValidation type="list" allowBlank="1" showInputMessage="1" showErrorMessage="1" sqref="E2:E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2025-10-31T07:15:31Z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